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1\29関川村（47水道）\"/>
    </mc:Choice>
  </mc:AlternateContent>
  <xr:revisionPtr revIDLastSave="0" documentId="13_ncr:1_{CCE008E2-5465-4303-B12C-AE155A5636DC}" xr6:coauthVersionLast="45" xr6:coauthVersionMax="45" xr10:uidLastSave="{00000000-0000-0000-0000-000000000000}"/>
  <workbookProtection workbookAlgorithmName="SHA-512" workbookHashValue="WnCSYOijoHufbpJeaYnqyMOK+PARGHZ69kImwF6OePXPVlllOGlj96sv+BI6wW65yNpag2Pue7rLT/i+kSivcg==" workbookSaltValue="PxH69wDbbM1OfoDXDltpRA==" workbookSpinCount="100000" lockStructure="1"/>
  <bookViews>
    <workbookView xWindow="-120" yWindow="-120" windowWidth="24240" windowHeight="131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<sst xmlns="http://schemas.openxmlformats.org/spreadsheetml/2006/main" count="233" uniqueCount="118">
  <si>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</si>
  <si>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</si>
  <si>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</si>
  <si>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</si>
  <si>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</si>
  <si>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</si>
  <si>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</si>
  <si>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</si>
  <si>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</si>
  <si>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</si>
  <si>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</si>
  <si>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</si>
  <si>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</si>
  <si>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</si>
  <si>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</si>
  <si>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</si>
  <si>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</si>
  <si>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</si>
  <si>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</si>
  <si>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</si>
  <si>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</si>
  <si>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</si>
  <si>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</si>
  <si>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</si>
  <si>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</si>
  <si>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</si>
  <si>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</si>
  <si>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</si>
  <si>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</si>
  <si>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</si>
  <si>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</si>
  <si>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</si>
  <si>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</si>
  <si>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</si>
  <si>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</si>
  <si>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</si>
  <si>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</si>
  <si>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</si>
  <si>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</si>
  <si>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</si>
  <si>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</si>
  <si>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</si>
  <si>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</si>
  <si>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</si>
  <si>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</si>
  <si>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</si>
  <si>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</si>
  <si>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</si>
  <si>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</si>
  <si>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</si>
  <si>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</si>
  <si>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</si>
  <si>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</si>
  <si>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</si>
  <si>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</si>
  <si>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</si>
  <si>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</si>
  <si>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</si>
  <si>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</si>
  <si>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</si>
  <si>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</si>
  <si>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</si>
  <si>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</si>
  <si>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</si>
  <si>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</si>
  <si>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</si>
  <si>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</si>
  <si>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</si>
  <si>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</si>
  <si>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</si>
  <si>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</si>
  <si>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</si>
  <si>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</si>
  <si>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</si>
  <si>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</si>
  <si>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</si>
  <si>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</si>
  <si>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</si>
  <si>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</si>
  <si>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</si>
  <si>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</si>
  <si>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</si>
  <si>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</si>
  <si>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</si>
  <si>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</si>
  <si>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</si>
  <si>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</si>
  <si>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</si>
  <si>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</si>
  <si>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</si>
  <si>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</si>
  <si>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</si>
  <si>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</si>
  <si>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</si>
  <si>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</si>
  <si>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</si>
  <si>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</si>
  <si>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</si>
  <si>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</si>
  <si>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</si>
  <si>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</si>
  <si>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</si>
  <si>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</si>
  <si>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</si>
  <si>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</si>
  <si>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</si>
  <si>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</si>
  <si>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</si>
  <si>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</si>
  <si>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</si>
  <si>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</si>
  <si>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</si>
  <si>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</si>
  <si>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</si>
  <si>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</si>
  <si>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現在は耐用年数を過ぎた管路は存在しないものの、数年後には創設当初に布設した管路が耐用年数を迎える。一方で、近年はほとんど管路の更新を行っておらず、管路更新率が低くなっている。
　</t>
    <rPh sb="1" eb="3">
      <t>ゲンザイ</t>
    </rPh>
    <rPh sb="4" eb="6">
      <t>タイヨウ</t>
    </rPh>
    <rPh sb="6" eb="8">
      <t>ネンスウ</t>
    </rPh>
    <rPh sb="9" eb="10">
      <t>ス</t>
    </rPh>
    <rPh sb="12" eb="14">
      <t>カンロ</t>
    </rPh>
    <rPh sb="15" eb="17">
      <t>ソンザイ</t>
    </rPh>
    <rPh sb="24" eb="27">
      <t>スウネンゴ</t>
    </rPh>
    <rPh sb="29" eb="31">
      <t>ソウセツ</t>
    </rPh>
    <rPh sb="31" eb="33">
      <t>トウショ</t>
    </rPh>
    <rPh sb="34" eb="36">
      <t>フセツ</t>
    </rPh>
    <rPh sb="38" eb="40">
      <t>カンロ</t>
    </rPh>
    <rPh sb="41" eb="43">
      <t>タイヨウ</t>
    </rPh>
    <rPh sb="43" eb="45">
      <t>ネンスウ</t>
    </rPh>
    <rPh sb="46" eb="47">
      <t>ムカ</t>
    </rPh>
    <rPh sb="50" eb="52">
      <t>イッポウ</t>
    </rPh>
    <rPh sb="54" eb="56">
      <t>キンネン</t>
    </rPh>
    <rPh sb="61" eb="63">
      <t>カンロ</t>
    </rPh>
    <rPh sb="64" eb="66">
      <t>コウシン</t>
    </rPh>
    <rPh sb="67" eb="68">
      <t>オコナ</t>
    </rPh>
    <rPh sb="80" eb="81">
      <t>ヒク</t>
    </rPh>
    <phoneticPr fontId="4"/>
  </si>
  <si>
    <t>　令和元年度は収益的収支比率が大幅に増加した。これは、簡易水道事業の会計移行に伴い、基金の繰り入れを行ったことで歳入が例年に比べ増加したことが原因である。
　平成２９年度から開始した女川地区簡易水道更新事業により企業債残高が増加したことで、企業債残高対給水収益比率が近年増加傾向にある。
　料金回収率は、類似団体と比べて高いものの１００％には届いておらず一般会計からの繰り入れに頼っている状況である。
　上水道事業同様、計画に比べ人口が減少したことで、施設利用率は５０％程度となっている。
　近年、漏水がほとんどなかったため、有収率は類似団体や全国平均と比べて高くなっている。
　</t>
    <rPh sb="1" eb="3">
      <t>レイワ</t>
    </rPh>
    <rPh sb="3" eb="5">
      <t>ガンネン</t>
    </rPh>
    <rPh sb="5" eb="6">
      <t>ド</t>
    </rPh>
    <rPh sb="7" eb="10">
      <t>シュウエキテキ</t>
    </rPh>
    <rPh sb="10" eb="12">
      <t>シュウシ</t>
    </rPh>
    <rPh sb="12" eb="14">
      <t>ヒリツ</t>
    </rPh>
    <rPh sb="15" eb="17">
      <t>オオハバ</t>
    </rPh>
    <rPh sb="18" eb="20">
      <t>ゾウカ</t>
    </rPh>
    <rPh sb="27" eb="29">
      <t>カンイ</t>
    </rPh>
    <rPh sb="29" eb="31">
      <t>スイドウ</t>
    </rPh>
    <rPh sb="31" eb="33">
      <t>ジギョウ</t>
    </rPh>
    <rPh sb="34" eb="36">
      <t>カイケイ</t>
    </rPh>
    <rPh sb="36" eb="38">
      <t>イコウ</t>
    </rPh>
    <rPh sb="39" eb="40">
      <t>トモナ</t>
    </rPh>
    <rPh sb="42" eb="44">
      <t>キキン</t>
    </rPh>
    <rPh sb="45" eb="46">
      <t>ク</t>
    </rPh>
    <rPh sb="47" eb="48">
      <t>イ</t>
    </rPh>
    <rPh sb="50" eb="51">
      <t>オコナ</t>
    </rPh>
    <rPh sb="56" eb="58">
      <t>サイニュウ</t>
    </rPh>
    <rPh sb="59" eb="61">
      <t>レイネン</t>
    </rPh>
    <rPh sb="62" eb="63">
      <t>クラ</t>
    </rPh>
    <rPh sb="64" eb="66">
      <t>ゾウカ</t>
    </rPh>
    <rPh sb="71" eb="73">
      <t>ゲンイン</t>
    </rPh>
    <rPh sb="79" eb="81">
      <t>ヘイセイ</t>
    </rPh>
    <rPh sb="83" eb="85">
      <t>ネンド</t>
    </rPh>
    <rPh sb="87" eb="89">
      <t>カイシ</t>
    </rPh>
    <rPh sb="91" eb="93">
      <t>オンナガワ</t>
    </rPh>
    <rPh sb="93" eb="95">
      <t>チク</t>
    </rPh>
    <rPh sb="95" eb="97">
      <t>カンイ</t>
    </rPh>
    <rPh sb="97" eb="99">
      <t>スイドウ</t>
    </rPh>
    <rPh sb="99" eb="101">
      <t>コウシン</t>
    </rPh>
    <rPh sb="101" eb="103">
      <t>ジギョウ</t>
    </rPh>
    <rPh sb="106" eb="108">
      <t>キギョウ</t>
    </rPh>
    <rPh sb="108" eb="109">
      <t>サイ</t>
    </rPh>
    <rPh sb="109" eb="111">
      <t>ザンダカ</t>
    </rPh>
    <rPh sb="112" eb="114">
      <t>ゾウカ</t>
    </rPh>
    <rPh sb="120" eb="122">
      <t>キギョウ</t>
    </rPh>
    <rPh sb="122" eb="123">
      <t>サイ</t>
    </rPh>
    <rPh sb="123" eb="125">
      <t>ザンダカ</t>
    </rPh>
    <rPh sb="125" eb="126">
      <t>タイ</t>
    </rPh>
    <rPh sb="126" eb="128">
      <t>キュウスイ</t>
    </rPh>
    <rPh sb="128" eb="130">
      <t>シュウエキ</t>
    </rPh>
    <rPh sb="130" eb="132">
      <t>ヒリツ</t>
    </rPh>
    <rPh sb="133" eb="135">
      <t>キンネン</t>
    </rPh>
    <rPh sb="135" eb="137">
      <t>ゾウカ</t>
    </rPh>
    <rPh sb="137" eb="139">
      <t>ケイコウ</t>
    </rPh>
    <rPh sb="145" eb="147">
      <t>リョウキン</t>
    </rPh>
    <rPh sb="147" eb="149">
      <t>カイシュウ</t>
    </rPh>
    <rPh sb="149" eb="150">
      <t>リツ</t>
    </rPh>
    <rPh sb="152" eb="154">
      <t>ルイジ</t>
    </rPh>
    <rPh sb="154" eb="156">
      <t>ダンタイ</t>
    </rPh>
    <rPh sb="157" eb="158">
      <t>クラ</t>
    </rPh>
    <phoneticPr fontId="4"/>
  </si>
  <si>
    <t>　令和２年度から、上水道事業と経営統合し新たに法適用簡易水道として運営を開始した。しかし、経営は統合するものの、ハードの統合を行わないため統合による経営の改善は期待できない。また、人口減少に伴い経営は一層厳しくなる見込みである。
　今後も継続的に安心安全な水道水を供給するために、関川村の水道事業全体を見直すとともに水道施設の更新計画を設定し、計画的な更新、修繕を行い経営の健全化・効率化について検討する必要がある。</t>
    <rPh sb="1" eb="3">
      <t>レイワ</t>
    </rPh>
    <rPh sb="4" eb="6">
      <t>ネンド</t>
    </rPh>
    <rPh sb="9" eb="12">
      <t>ジョウスイドウ</t>
    </rPh>
    <rPh sb="12" eb="14">
      <t>ジギョウ</t>
    </rPh>
    <rPh sb="15" eb="17">
      <t>ケイエイ</t>
    </rPh>
    <rPh sb="17" eb="19">
      <t>トウゴウ</t>
    </rPh>
    <rPh sb="20" eb="21">
      <t>アラ</t>
    </rPh>
    <rPh sb="26" eb="28">
      <t>カンイ</t>
    </rPh>
    <rPh sb="28" eb="30">
      <t>スイドウ</t>
    </rPh>
    <rPh sb="33" eb="35">
      <t>ウンエイ</t>
    </rPh>
    <rPh sb="36" eb="38">
      <t>カイシ</t>
    </rPh>
    <rPh sb="45" eb="47">
      <t>ケイエイ</t>
    </rPh>
    <rPh sb="48" eb="50">
      <t>トウゴウ</t>
    </rPh>
    <rPh sb="60" eb="62">
      <t>トウゴウ</t>
    </rPh>
    <rPh sb="63" eb="64">
      <t>オコナ</t>
    </rPh>
    <rPh sb="69" eb="71">
      <t>トウゴウ</t>
    </rPh>
    <rPh sb="74" eb="76">
      <t>ケイエイ</t>
    </rPh>
    <rPh sb="77" eb="79">
      <t>カイゼン</t>
    </rPh>
    <rPh sb="80" eb="82">
      <t>キタイ</t>
    </rPh>
    <rPh sb="90" eb="92">
      <t>ジンコウ</t>
    </rPh>
    <rPh sb="92" eb="94">
      <t>ゲンショウ</t>
    </rPh>
    <rPh sb="95" eb="96">
      <t>トモナ</t>
    </rPh>
    <rPh sb="97" eb="99">
      <t>ケイエイ</t>
    </rPh>
    <rPh sb="100" eb="102">
      <t>イッソウ</t>
    </rPh>
    <rPh sb="102" eb="103">
      <t>キビ</t>
    </rPh>
    <rPh sb="107" eb="109">
      <t>ミコ</t>
    </rPh>
    <rPh sb="116" eb="118">
      <t>コンゴ</t>
    </rPh>
    <rPh sb="119" eb="122">
      <t>ケイゾクテキ</t>
    </rPh>
    <rPh sb="140" eb="143">
      <t>セキカワムラ</t>
    </rPh>
    <rPh sb="144" eb="146">
      <t>スイドウ</t>
    </rPh>
    <rPh sb="146" eb="148">
      <t>ジギョウ</t>
    </rPh>
    <rPh sb="148" eb="150">
      <t>ゼンタイ</t>
    </rPh>
    <rPh sb="151" eb="15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</si>
</sst>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0.02</c:v>
                </c:pt>
                <c:pt idx="3" formatCode="#,##0.00;&quot;△&quot;#,##0.00;&quot;-&quot;">
                  <c:v>1.23</c:v>
                </c:pt>
                <c:pt idx="4">
                  <c:v>0</c:v>
                </c:pt>
              </c:numCache>
            </c:numRef>
          </c:val>
          <c:extLst>
            <c:ext xmlns:c16="http://schemas.microsoft.com/office/drawing/2014/chart" uri="{C3380CC4-5D6E-409C-BE32-E72D297353CC}">
              <c16:uniqueId val="{00000000-48C5-4C26-896D-0570F5E30B8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48C5-4C26-896D-0570F5E30B8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60.44</c:v>
                </c:pt>
                <c:pt idx="1">
                  <c:v>58.8</c:v>
                </c:pt>
                <c:pt idx="2">
                  <c:v>51.7</c:v>
                </c:pt>
                <c:pt idx="3">
                  <c:v>49.63</c:v>
                </c:pt>
                <c:pt idx="4">
                  <c:v>48.83</c:v>
                </c:pt>
              </c:numCache>
            </c:numRef>
          </c:val>
          <c:extLst>
            <c:ext xmlns:c16="http://schemas.microsoft.com/office/drawing/2014/chart" uri="{C3380CC4-5D6E-409C-BE32-E72D297353CC}">
              <c16:uniqueId val="{00000000-311F-4D58-9672-D24BA8237C0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311F-4D58-9672-D24BA8237C0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84.5</c:v>
                </c:pt>
                <c:pt idx="1">
                  <c:v>87.8</c:v>
                </c:pt>
                <c:pt idx="2">
                  <c:v>85.33</c:v>
                </c:pt>
                <c:pt idx="3">
                  <c:v>93.81</c:v>
                </c:pt>
                <c:pt idx="4">
                  <c:v>89.83</c:v>
                </c:pt>
              </c:numCache>
            </c:numRef>
          </c:val>
          <c:extLst>
            <c:ext xmlns:c16="http://schemas.microsoft.com/office/drawing/2014/chart" uri="{C3380CC4-5D6E-409C-BE32-E72D297353CC}">
              <c16:uniqueId val="{00000000-5890-4E4B-A5A7-87A4E0AA6A5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5890-4E4B-A5A7-87A4E0AA6A5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96.75</c:v>
                </c:pt>
                <c:pt idx="1">
                  <c:v>92.03</c:v>
                </c:pt>
                <c:pt idx="2">
                  <c:v>99.66</c:v>
                </c:pt>
                <c:pt idx="3">
                  <c:v>91</c:v>
                </c:pt>
                <c:pt idx="4">
                  <c:v>148.44</c:v>
                </c:pt>
              </c:numCache>
            </c:numRef>
          </c:val>
          <c:extLst>
            <c:ext xmlns:c16="http://schemas.microsoft.com/office/drawing/2014/chart" uri="{C3380CC4-5D6E-409C-BE32-E72D297353CC}">
              <c16:uniqueId val="{00000000-48C6-4B48-AE00-1F76B3575F2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48C6-4B48-AE00-1F76B3575F2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0-4C24-BF91-94EC4FEB656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0-4C24-BF91-94EC4FEB656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9F-46C8-BBF6-D60C42C9E0B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9F-46C8-BBF6-D60C42C9E0B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14-482F-809E-1DF52A94965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14-482F-809E-1DF52A94965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A-40A4-B222-D0213FB90BF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A-40A4-B222-D0213FB90BF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348.3</c:v>
                </c:pt>
                <c:pt idx="1">
                  <c:v>328.2</c:v>
                </c:pt>
                <c:pt idx="2">
                  <c:v>650.41999999999996</c:v>
                </c:pt>
                <c:pt idx="3">
                  <c:v>863.65</c:v>
                </c:pt>
                <c:pt idx="4">
                  <c:v>1282.03</c:v>
                </c:pt>
              </c:numCache>
            </c:numRef>
          </c:val>
          <c:extLst>
            <c:ext xmlns:c16="http://schemas.microsoft.com/office/drawing/2014/chart" uri="{C3380CC4-5D6E-409C-BE32-E72D297353CC}">
              <c16:uniqueId val="{00000000-80E5-49F0-AF8E-E8DF7EB8399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80E5-49F0-AF8E-E8DF7EB8399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79.25</c:v>
                </c:pt>
                <c:pt idx="1">
                  <c:v>57.03</c:v>
                </c:pt>
                <c:pt idx="2">
                  <c:v>88.19</c:v>
                </c:pt>
                <c:pt idx="3">
                  <c:v>73.05</c:v>
                </c:pt>
                <c:pt idx="4">
                  <c:v>58.48</c:v>
                </c:pt>
              </c:numCache>
            </c:numRef>
          </c:val>
          <c:extLst>
            <c:ext xmlns:c16="http://schemas.microsoft.com/office/drawing/2014/chart" uri="{C3380CC4-5D6E-409C-BE32-E72D297353CC}">
              <c16:uniqueId val="{00000000-8896-46DC-9A90-2D297D9F872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896-46DC-9A90-2D297D9F872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232.38</c:v>
                </c:pt>
                <c:pt idx="1">
                  <c:v>316.27999999999997</c:v>
                </c:pt>
                <c:pt idx="2">
                  <c:v>208.46</c:v>
                </c:pt>
                <c:pt idx="3">
                  <c:v>249.56</c:v>
                </c:pt>
                <c:pt idx="4">
                  <c:v>317.41000000000003</c:v>
                </c:pt>
              </c:numCache>
            </c:numRef>
          </c:val>
          <c:extLst>
            <c:ext xmlns:c16="http://schemas.microsoft.com/office/drawing/2014/chart" uri="{C3380CC4-5D6E-409C-BE32-E72D297353CC}">
              <c16:uniqueId val="{00000000-BF17-4D87-A5E3-2C960BAD9F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BF17-4D87-A5E3-2C960BAD9F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関川村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5471</v>
      </c>
      <c r="AM8" s="67"/>
      <c r="AN8" s="67"/>
      <c r="AO8" s="67"/>
      <c r="AP8" s="67"/>
      <c r="AQ8" s="67"/>
      <c r="AR8" s="67"/>
      <c r="AS8" s="67"/>
      <c r="AT8" s="66">
        <f>データ!$S$6</f>
        <v>299.61</v>
      </c>
      <c r="AU8" s="66"/>
      <c r="AV8" s="66"/>
      <c r="AW8" s="66"/>
      <c r="AX8" s="66"/>
      <c r="AY8" s="66"/>
      <c r="AZ8" s="66"/>
      <c r="BA8" s="66"/>
      <c r="BB8" s="66">
        <f>データ!$T$6</f>
        <v>18.260000000000002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19.829999999999998</v>
      </c>
      <c r="Q10" s="66"/>
      <c r="R10" s="66"/>
      <c r="S10" s="66"/>
      <c r="T10" s="66"/>
      <c r="U10" s="66"/>
      <c r="V10" s="66"/>
      <c r="W10" s="67">
        <f>データ!$Q$6</f>
        <v>3300</v>
      </c>
      <c r="X10" s="67"/>
      <c r="Y10" s="67"/>
      <c r="Z10" s="67"/>
      <c r="AA10" s="67"/>
      <c r="AB10" s="67"/>
      <c r="AC10" s="67"/>
      <c r="AD10" s="2"/>
      <c r="AE10" s="2"/>
      <c r="AF10" s="2"/>
      <c r="AG10" s="2"/>
      <c r="AH10" s="2"/>
      <c r="AI10" s="2"/>
      <c r="AJ10" s="2"/>
      <c r="AK10" s="2"/>
      <c r="AL10" s="67">
        <f>データ!$U$6</f>
        <v>1072</v>
      </c>
      <c r="AM10" s="67"/>
      <c r="AN10" s="67"/>
      <c r="AO10" s="67"/>
      <c r="AP10" s="67"/>
      <c r="AQ10" s="67"/>
      <c r="AR10" s="67"/>
      <c r="AS10" s="67"/>
      <c r="AT10" s="66">
        <f>データ!$V$6</f>
        <v>10.55</v>
      </c>
      <c r="AU10" s="66"/>
      <c r="AV10" s="66"/>
      <c r="AW10" s="66"/>
      <c r="AX10" s="66"/>
      <c r="AY10" s="66"/>
      <c r="AZ10" s="66"/>
      <c r="BA10" s="66"/>
      <c r="BB10" s="66">
        <f>データ!$W$6</f>
        <v>101.61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0buEFxVbFmZdFOxaMSkXGVLLgoJlOGlF5IIcUoVYczNC8/tT8TJYf+CoiMv/Ea0DtQi/E6HXGwnsAXbtOc34Vg==" saltValue="d1m00N9leUfNYe+i/xM5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155811</v>
      </c>
      <c r="D6" s="34">
        <f t="shared" si="3"/>
        <v>47</v>
      </c>
      <c r="E6" s="34">
        <f t="shared" si="3"/>
        <v>1</v>
      </c>
      <c r="F6" s="34">
        <f t="shared" si="3"/>
        <v>0</v>
      </c>
      <c r="G6" s="34">
        <f t="shared" si="3"/>
        <v>0</v>
      </c>
      <c r="H6" s="34" t="str">
        <f t="shared" si="3"/>
        <v>新潟県　関川村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19.829999999999998</v>
      </c>
      <c r="Q6" s="35">
        <f t="shared" si="3"/>
        <v>3300</v>
      </c>
      <c r="R6" s="35">
        <f t="shared" si="3"/>
        <v>5471</v>
      </c>
      <c r="S6" s="35">
        <f t="shared" si="3"/>
        <v>299.61</v>
      </c>
      <c r="T6" s="35">
        <f t="shared" si="3"/>
        <v>18.260000000000002</v>
      </c>
      <c r="U6" s="35">
        <f t="shared" si="3"/>
        <v>1072</v>
      </c>
      <c r="V6" s="35">
        <f t="shared" si="3"/>
        <v>10.55</v>
      </c>
      <c r="W6" s="35">
        <f t="shared" si="3"/>
        <v>101.61</v>
      </c>
      <c r="X6" s="36">
        <f>IF(X7="",NA(),X7)</f>
        <v>96.75</v>
      </c>
      <c r="Y6" s="36">
        <f t="shared" ref="Y6:AG6" si="4">IF(Y7="",NA(),Y7)</f>
        <v>92.03</v>
      </c>
      <c r="Z6" s="36">
        <f t="shared" si="4"/>
        <v>99.66</v>
      </c>
      <c r="AA6" s="36">
        <f t="shared" si="4"/>
        <v>91</v>
      </c>
      <c r="AB6" s="36">
        <f t="shared" si="4"/>
        <v>148.44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348.3</v>
      </c>
      <c r="BF6" s="36">
        <f t="shared" ref="BF6:BN6" si="7">IF(BF7="",NA(),BF7)</f>
        <v>328.2</v>
      </c>
      <c r="BG6" s="36">
        <f t="shared" si="7"/>
        <v>650.41999999999996</v>
      </c>
      <c r="BH6" s="36">
        <f t="shared" si="7"/>
        <v>863.65</v>
      </c>
      <c r="BI6" s="36">
        <f t="shared" si="7"/>
        <v>1282.03</v>
      </c>
      <c r="BJ6" s="36">
        <f t="shared" si="7"/>
        <v>1510.14</v>
      </c>
      <c r="BK6" s="36">
        <f t="shared" si="7"/>
        <v>1595.62</v>
      </c>
      <c r="BL6" s="36">
        <f t="shared" si="7"/>
        <v>1302.33</v>
      </c>
      <c r="BM6" s="36">
        <f t="shared" si="7"/>
        <v>1274.21</v>
      </c>
      <c r="BN6" s="36">
        <f t="shared" si="7"/>
        <v>1183.92</v>
      </c>
      <c r="BO6" s="35" t="str">
        <f>IF(BO7="","",IF(BO7="-","【-】","【"&amp;SUBSTITUTE(TEXT(BO7,"#,##0.00"),"-","△")&amp;"】"))</f>
        <v>【1,084.05】</v>
      </c>
      <c r="BP6" s="36">
        <f>IF(BP7="",NA(),BP7)</f>
        <v>79.25</v>
      </c>
      <c r="BQ6" s="36">
        <f t="shared" ref="BQ6:BY6" si="8">IF(BQ7="",NA(),BQ7)</f>
        <v>57.03</v>
      </c>
      <c r="BR6" s="36">
        <f t="shared" si="8"/>
        <v>88.19</v>
      </c>
      <c r="BS6" s="36">
        <f t="shared" si="8"/>
        <v>73.05</v>
      </c>
      <c r="BT6" s="36">
        <f t="shared" si="8"/>
        <v>58.48</v>
      </c>
      <c r="BU6" s="36">
        <f t="shared" si="8"/>
        <v>22.67</v>
      </c>
      <c r="BV6" s="36">
        <f t="shared" si="8"/>
        <v>37.92</v>
      </c>
      <c r="BW6" s="36">
        <f t="shared" si="8"/>
        <v>40.89</v>
      </c>
      <c r="BX6" s="36">
        <f t="shared" si="8"/>
        <v>41.25</v>
      </c>
      <c r="BY6" s="36">
        <f t="shared" si="8"/>
        <v>42.5</v>
      </c>
      <c r="BZ6" s="35" t="str">
        <f>IF(BZ7="","",IF(BZ7="-","【-】","【"&amp;SUBSTITUTE(TEXT(BZ7,"#,##0.00"),"-","△")&amp;"】"))</f>
        <v>【53.46】</v>
      </c>
      <c r="CA6" s="36">
        <f>IF(CA7="",NA(),CA7)</f>
        <v>232.38</v>
      </c>
      <c r="CB6" s="36">
        <f t="shared" ref="CB6:CJ6" si="9">IF(CB7="",NA(),CB7)</f>
        <v>316.27999999999997</v>
      </c>
      <c r="CC6" s="36">
        <f t="shared" si="9"/>
        <v>208.46</v>
      </c>
      <c r="CD6" s="36">
        <f t="shared" si="9"/>
        <v>249.56</v>
      </c>
      <c r="CE6" s="36">
        <f t="shared" si="9"/>
        <v>317.41000000000003</v>
      </c>
      <c r="CF6" s="36">
        <f t="shared" si="9"/>
        <v>789.62</v>
      </c>
      <c r="CG6" s="36">
        <f t="shared" si="9"/>
        <v>423.18</v>
      </c>
      <c r="CH6" s="36">
        <f t="shared" si="9"/>
        <v>383.2</v>
      </c>
      <c r="CI6" s="36">
        <f t="shared" si="9"/>
        <v>383.25</v>
      </c>
      <c r="CJ6" s="36">
        <f t="shared" si="9"/>
        <v>377.72</v>
      </c>
      <c r="CK6" s="35" t="str">
        <f>IF(CK7="","",IF(CK7="-","【-】","【"&amp;SUBSTITUTE(TEXT(CK7,"#,##0.00"),"-","△")&amp;"】"))</f>
        <v>【300.47】</v>
      </c>
      <c r="CL6" s="36">
        <f>IF(CL7="",NA(),CL7)</f>
        <v>60.44</v>
      </c>
      <c r="CM6" s="36">
        <f t="shared" ref="CM6:CU6" si="10">IF(CM7="",NA(),CM7)</f>
        <v>58.8</v>
      </c>
      <c r="CN6" s="36">
        <f t="shared" si="10"/>
        <v>51.7</v>
      </c>
      <c r="CO6" s="36">
        <f t="shared" si="10"/>
        <v>49.63</v>
      </c>
      <c r="CP6" s="36">
        <f t="shared" si="10"/>
        <v>48.83</v>
      </c>
      <c r="CQ6" s="36">
        <f t="shared" si="10"/>
        <v>48.7</v>
      </c>
      <c r="CR6" s="36">
        <f t="shared" si="10"/>
        <v>46.9</v>
      </c>
      <c r="CS6" s="36">
        <f t="shared" si="10"/>
        <v>47.95</v>
      </c>
      <c r="CT6" s="36">
        <f t="shared" si="10"/>
        <v>48.26</v>
      </c>
      <c r="CU6" s="36">
        <f t="shared" si="10"/>
        <v>48.01</v>
      </c>
      <c r="CV6" s="35" t="str">
        <f>IF(CV7="","",IF(CV7="-","【-】","【"&amp;SUBSTITUTE(TEXT(CV7,"#,##0.00"),"-","△")&amp;"】"))</f>
        <v>【54.90】</v>
      </c>
      <c r="CW6" s="36">
        <f>IF(CW7="",NA(),CW7)</f>
        <v>84.5</v>
      </c>
      <c r="CX6" s="36">
        <f t="shared" ref="CX6:DF6" si="11">IF(CX7="",NA(),CX7)</f>
        <v>87.8</v>
      </c>
      <c r="CY6" s="36">
        <f t="shared" si="11"/>
        <v>85.33</v>
      </c>
      <c r="CZ6" s="36">
        <f t="shared" si="11"/>
        <v>93.81</v>
      </c>
      <c r="DA6" s="36">
        <f t="shared" si="11"/>
        <v>89.83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0.02</v>
      </c>
      <c r="EG6" s="36">
        <f t="shared" si="14"/>
        <v>1.23</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155811</v>
      </c>
      <c r="D7" s="38">
        <v>47</v>
      </c>
      <c r="E7" s="38">
        <v>1</v>
      </c>
      <c r="F7" s="38">
        <v>0</v>
      </c>
      <c r="G7" s="38">
        <v>0</v>
      </c>
      <c r="H7" s="38" t="s">
        <v>96</v>
      </c>
      <c r="I7" s="38" t="s">
        <v>97</v>
      </c>
      <c r="J7" s="38" t="s">
        <v>98</v>
      </c>
      <c r="K7" s="38" t="s">
        <v>99</v>
      </c>
      <c r="L7" s="38" t="s">
        <v>100</v>
      </c>
      <c r="M7" s="38" t="s">
        <v>101</v>
      </c>
      <c r="N7" s="39" t="s">
        <v>102</v>
      </c>
      <c r="O7" s="39" t="s">
        <v>103</v>
      </c>
      <c r="P7" s="39">
        <v>19.829999999999998</v>
      </c>
      <c r="Q7" s="39">
        <v>3300</v>
      </c>
      <c r="R7" s="39">
        <v>5471</v>
      </c>
      <c r="S7" s="39">
        <v>299.61</v>
      </c>
      <c r="T7" s="39">
        <v>18.260000000000002</v>
      </c>
      <c r="U7" s="39">
        <v>1072</v>
      </c>
      <c r="V7" s="39">
        <v>10.55</v>
      </c>
      <c r="W7" s="39">
        <v>101.61</v>
      </c>
      <c r="X7" s="39">
        <v>96.75</v>
      </c>
      <c r="Y7" s="39">
        <v>92.03</v>
      </c>
      <c r="Z7" s="39">
        <v>99.66</v>
      </c>
      <c r="AA7" s="39">
        <v>91</v>
      </c>
      <c r="AB7" s="39">
        <v>148.44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348.3</v>
      </c>
      <c r="BF7" s="39">
        <v>328.2</v>
      </c>
      <c r="BG7" s="39">
        <v>650.41999999999996</v>
      </c>
      <c r="BH7" s="39">
        <v>863.65</v>
      </c>
      <c r="BI7" s="39">
        <v>1282.03</v>
      </c>
      <c r="BJ7" s="39">
        <v>1510.14</v>
      </c>
      <c r="BK7" s="39">
        <v>1595.62</v>
      </c>
      <c r="BL7" s="39">
        <v>1302.33</v>
      </c>
      <c r="BM7" s="39">
        <v>1274.21</v>
      </c>
      <c r="BN7" s="39">
        <v>1183.92</v>
      </c>
      <c r="BO7" s="39">
        <v>1084.05</v>
      </c>
      <c r="BP7" s="39">
        <v>79.25</v>
      </c>
      <c r="BQ7" s="39">
        <v>57.03</v>
      </c>
      <c r="BR7" s="39">
        <v>88.19</v>
      </c>
      <c r="BS7" s="39">
        <v>73.05</v>
      </c>
      <c r="BT7" s="39">
        <v>58.48</v>
      </c>
      <c r="BU7" s="39">
        <v>22.67</v>
      </c>
      <c r="BV7" s="39">
        <v>37.92</v>
      </c>
      <c r="BW7" s="39">
        <v>40.89</v>
      </c>
      <c r="BX7" s="39">
        <v>41.25</v>
      </c>
      <c r="BY7" s="39">
        <v>42.5</v>
      </c>
      <c r="BZ7" s="39">
        <v>53.46</v>
      </c>
      <c r="CA7" s="39">
        <v>232.38</v>
      </c>
      <c r="CB7" s="39">
        <v>316.27999999999997</v>
      </c>
      <c r="CC7" s="39">
        <v>208.46</v>
      </c>
      <c r="CD7" s="39">
        <v>249.56</v>
      </c>
      <c r="CE7" s="39">
        <v>317.41000000000003</v>
      </c>
      <c r="CF7" s="39">
        <v>789.62</v>
      </c>
      <c r="CG7" s="39">
        <v>423.18</v>
      </c>
      <c r="CH7" s="39">
        <v>383.2</v>
      </c>
      <c r="CI7" s="39">
        <v>383.25</v>
      </c>
      <c r="CJ7" s="39">
        <v>377.72</v>
      </c>
      <c r="CK7" s="39">
        <v>300.47000000000003</v>
      </c>
      <c r="CL7" s="39">
        <v>60.44</v>
      </c>
      <c r="CM7" s="39">
        <v>58.8</v>
      </c>
      <c r="CN7" s="39">
        <v>51.7</v>
      </c>
      <c r="CO7" s="39">
        <v>49.63</v>
      </c>
      <c r="CP7" s="39">
        <v>48.83</v>
      </c>
      <c r="CQ7" s="39">
        <v>48.7</v>
      </c>
      <c r="CR7" s="39">
        <v>46.9</v>
      </c>
      <c r="CS7" s="39">
        <v>47.95</v>
      </c>
      <c r="CT7" s="39">
        <v>48.26</v>
      </c>
      <c r="CU7" s="39">
        <v>48.01</v>
      </c>
      <c r="CV7" s="39">
        <v>54.9</v>
      </c>
      <c r="CW7" s="39">
        <v>84.5</v>
      </c>
      <c r="CX7" s="39">
        <v>87.8</v>
      </c>
      <c r="CY7" s="39">
        <v>85.33</v>
      </c>
      <c r="CZ7" s="39">
        <v>93.81</v>
      </c>
      <c r="DA7" s="39">
        <v>89.83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0.02</v>
      </c>
      <c r="EG7" s="39">
        <v>1.23</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cp:lastPrinted>2021-01-15T07:14:30Z</cp:lastPrinted>
  <dcterms:created xsi:type="dcterms:W3CDTF">2020-12-04T02:19:55Z</dcterms:created>
  <dcterms:modified xsi:type="dcterms:W3CDTF">2021-01-15T07:15:14Z</dcterms:modified>
  <cp:category/>
</cp:coreProperties>
</file>