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8_{A562B2AE-2933-4C86-BE13-3A247CD5C0E7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企業名" sheetId="4" r:id="rId1"/>
    <sheet name="サンプル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4" l="1"/>
  <c r="H12" i="4"/>
  <c r="H13" i="4" s="1"/>
  <c r="H14" i="4" s="1"/>
  <c r="G12" i="4"/>
  <c r="F12" i="4"/>
  <c r="E12" i="4"/>
  <c r="C12" i="4"/>
  <c r="F13" i="4" l="1"/>
  <c r="F14" i="4" s="1"/>
  <c r="G13" i="4"/>
  <c r="G14" i="4" s="1"/>
  <c r="E13" i="4"/>
  <c r="E14" i="4" s="1"/>
  <c r="I13" i="4"/>
  <c r="I14" i="4" s="1"/>
  <c r="I12" i="1"/>
  <c r="H12" i="1"/>
  <c r="G12" i="1"/>
  <c r="F12" i="1"/>
  <c r="E12" i="1"/>
  <c r="C12" i="1"/>
  <c r="H13" i="1" l="1"/>
  <c r="H14" i="1" s="1"/>
  <c r="F13" i="1"/>
  <c r="F14" i="1" s="1"/>
  <c r="E13" i="1"/>
  <c r="E14" i="1" s="1"/>
  <c r="I13" i="1"/>
  <c r="I14" i="1" s="1"/>
  <c r="G13" i="1"/>
  <c r="G14" i="1" s="1"/>
</calcChain>
</file>

<file path=xl/sharedStrings.xml><?xml version="1.0" encoding="utf-8"?>
<sst xmlns="http://schemas.openxmlformats.org/spreadsheetml/2006/main" count="71" uniqueCount="37">
  <si>
    <t>売上高</t>
    <rPh sb="0" eb="2">
      <t>ウリアゲ</t>
    </rPh>
    <rPh sb="2" eb="3">
      <t>タカ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</si>
  <si>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</si>
  <si>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2">
      <t>エイギョウ</t>
    </rPh>
    <rPh sb="2" eb="3">
      <t>ガイ</t>
    </rPh>
    <rPh sb="3" eb="5">
      <t>ヒヨウ</t>
    </rPh>
    <phoneticPr fontId="2"/>
  </si>
  <si>
    <t>経常利益</t>
    <rPh sb="0" eb="2">
      <t>ケイジョウ</t>
    </rPh>
    <rPh sb="2" eb="4">
      <t>リエキ</t>
    </rPh>
    <phoneticPr fontId="2"/>
  </si>
  <si>
    <t>人件費</t>
    <rPh sb="0" eb="3">
      <t>ジンケンヒ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</si>
  <si>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</si>
  <si>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労働者人数</t>
    <rPh sb="0" eb="2">
      <t>ロウドウ</t>
    </rPh>
    <rPh sb="2" eb="3">
      <t>シャ</t>
    </rPh>
    <rPh sb="3" eb="5">
      <t>ニンズウ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</si>
  <si>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</si>
  <si>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直近期末</t>
    <rPh sb="0" eb="2">
      <t>チョッキン</t>
    </rPh>
    <rPh sb="2" eb="4">
      <t>キマツ</t>
    </rPh>
    <phoneticPr fontId="2"/>
  </si>
  <si>
    <t>１年度</t>
    <rPh sb="1" eb="3">
      <t>ネンド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</si>
  <si>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</si>
  <si>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</si>
  <si>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</si>
  <si>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</si>
  <si>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</si>
  <si>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</si>
  <si>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</si>
  <si>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</si>
  <si>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</si>
  <si>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</si>
  <si>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</si>
  <si>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</si>
  <si>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労働生産性
（②＋⑤+⑥）÷⑦</t>
    <rPh sb="0" eb="2">
      <t>ロウドウ</t>
    </rPh>
    <rPh sb="2" eb="5">
      <t>セイサンセイ</t>
    </rPh>
    <phoneticPr fontId="2"/>
  </si>
  <si>
    <t>H29年9月末</t>
    <rPh sb="3" eb="4">
      <t>ネン</t>
    </rPh>
    <rPh sb="5" eb="6">
      <t>ガツ</t>
    </rPh>
    <rPh sb="6" eb="7">
      <t>マツ</t>
    </rPh>
    <phoneticPr fontId="2"/>
  </si>
  <si>
    <t>H31年9月末</t>
    <rPh sb="3" eb="4">
      <t>ネン</t>
    </rPh>
    <rPh sb="5" eb="6">
      <t>ガツ</t>
    </rPh>
    <rPh sb="6" eb="7">
      <t>マツ</t>
    </rPh>
    <phoneticPr fontId="2"/>
  </si>
  <si>
    <t>H32年9月末</t>
    <rPh sb="3" eb="4">
      <t>ネン</t>
    </rPh>
    <rPh sb="5" eb="6">
      <t>ガツ</t>
    </rPh>
    <rPh sb="6" eb="7">
      <t>マツ</t>
    </rPh>
    <phoneticPr fontId="2"/>
  </si>
  <si>
    <t>H33年9月末</t>
    <rPh sb="3" eb="4">
      <t>ネン</t>
    </rPh>
    <rPh sb="5" eb="6">
      <t>ガツ</t>
    </rPh>
    <rPh sb="6" eb="7">
      <t>マツ</t>
    </rPh>
    <phoneticPr fontId="2"/>
  </si>
  <si>
    <t>補助事業年度</t>
    <rPh sb="0" eb="2">
      <t>ホジョ</t>
    </rPh>
    <rPh sb="2" eb="4">
      <t>ジギョウ</t>
    </rPh>
    <rPh sb="4" eb="6">
      <t>ネンド</t>
    </rPh>
    <phoneticPr fontId="2"/>
  </si>
  <si>
    <t>Ｈ30年</t>
    <rPh sb="3" eb="4">
      <t>ネン</t>
    </rPh>
    <phoneticPr fontId="2"/>
  </si>
  <si>
    <t>労働生産性向上　計算根拠</t>
    <rPh sb="0" eb="2">
      <t>ロウドウ</t>
    </rPh>
    <rPh sb="2" eb="5">
      <t>セイサンセイ</t>
    </rPh>
    <rPh sb="5" eb="7">
      <t>コウジョウ</t>
    </rPh>
    <rPh sb="8" eb="10">
      <t>ケイサン</t>
    </rPh>
    <rPh sb="10" eb="12">
      <t>コンキョ</t>
    </rPh>
    <phoneticPr fontId="2"/>
  </si>
  <si>
    <t>企業名：</t>
    <rPh sb="0" eb="2">
      <t>キギョウ</t>
    </rPh>
    <rPh sb="2" eb="3">
      <t>メイ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</si>
  <si>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</si>
  <si>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</si>
  <si>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サンプル</t>
    <phoneticPr fontId="2"/>
  </si>
  <si>
    <t>※</t>
    <phoneticPr fontId="2"/>
  </si>
  <si>
    <t>伸び率（目標）</t>
    <rPh sb="0" eb="1">
      <t>ノ</t>
    </rPh>
    <rPh sb="2" eb="3">
      <t>リツ</t>
    </rPh>
    <rPh sb="4" eb="6">
      <t>モクヒョウ</t>
    </rPh>
    <phoneticPr fontId="2"/>
  </si>
  <si>
    <t>伸び率（年当たり）</t>
    <rPh sb="0" eb="1">
      <t>ノ</t>
    </rPh>
    <rPh sb="2" eb="3">
      <t>リツ</t>
    </rPh>
    <rPh sb="4" eb="5">
      <t>ネン</t>
    </rPh>
    <rPh sb="5" eb="6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</si>
</sst>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%"/>
    <numFmt numFmtId="177" formatCode="0.0%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38" fontId="0" fillId="2" borderId="7" xfId="1" applyFont="1" applyFill="1" applyBorder="1" applyAlignment="1">
      <alignment horizontal="center"/>
    </xf>
    <xf numFmtId="38" fontId="0" fillId="2" borderId="1" xfId="1" applyFont="1" applyFill="1" applyBorder="1" applyAlignment="1"/>
    <xf numFmtId="38" fontId="0" fillId="0" borderId="0" xfId="1" applyFont="1" applyFill="1" applyAlignment="1"/>
    <xf numFmtId="38" fontId="0" fillId="0" borderId="0" xfId="1" applyFont="1" applyFill="1" applyAlignment="1">
      <alignment horizontal="right"/>
    </xf>
    <xf numFmtId="38" fontId="0" fillId="0" borderId="6" xfId="1" applyFont="1" applyFill="1" applyBorder="1" applyAlignment="1">
      <alignment horizontal="center"/>
    </xf>
    <xf numFmtId="38" fontId="0" fillId="0" borderId="1" xfId="1" applyFont="1" applyFill="1" applyBorder="1" applyAlignment="1"/>
    <xf numFmtId="38" fontId="0" fillId="0" borderId="1" xfId="1" applyFont="1" applyFill="1" applyBorder="1" applyAlignment="1">
      <alignment horizontal="left" vertical="top" wrapText="1"/>
    </xf>
    <xf numFmtId="38" fontId="0" fillId="0" borderId="1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/>
    </xf>
    <xf numFmtId="38" fontId="0" fillId="0" borderId="1" xfId="1" applyFont="1" applyFill="1" applyBorder="1" applyAlignment="1">
      <alignment horizontal="center"/>
    </xf>
    <xf numFmtId="38" fontId="0" fillId="0" borderId="0" xfId="1" applyFont="1" applyFill="1" applyBorder="1" applyAlignment="1"/>
    <xf numFmtId="38" fontId="3" fillId="0" borderId="1" xfId="1" applyFont="1" applyFill="1" applyBorder="1" applyAlignment="1">
      <alignment horizontal="center"/>
    </xf>
    <xf numFmtId="38" fontId="4" fillId="0" borderId="1" xfId="1" applyFont="1" applyFill="1" applyBorder="1" applyAlignment="1"/>
    <xf numFmtId="38" fontId="4" fillId="0" borderId="1" xfId="1" applyFont="1" applyFill="1" applyBorder="1" applyAlignment="1">
      <alignment horizontal="center"/>
    </xf>
    <xf numFmtId="38" fontId="3" fillId="0" borderId="0" xfId="1" applyFont="1" applyFill="1" applyAlignment="1"/>
    <xf numFmtId="38" fontId="4" fillId="2" borderId="1" xfId="1" applyFont="1" applyFill="1" applyBorder="1" applyAlignment="1"/>
    <xf numFmtId="176" fontId="0" fillId="0" borderId="0" xfId="1" applyNumberFormat="1" applyFont="1" applyFill="1" applyAlignment="1"/>
    <xf numFmtId="38" fontId="0" fillId="0" borderId="6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/>
    <xf numFmtId="38" fontId="5" fillId="0" borderId="10" xfId="1" applyFont="1" applyFill="1" applyBorder="1" applyAlignment="1">
      <alignment horizontal="center" vertical="center" textRotation="255"/>
    </xf>
    <xf numFmtId="38" fontId="5" fillId="0" borderId="10" xfId="1" applyFont="1" applyFill="1" applyBorder="1" applyAlignment="1">
      <alignment vertical="center" textRotation="255"/>
    </xf>
    <xf numFmtId="38" fontId="0" fillId="2" borderId="1" xfId="1" applyFont="1" applyFill="1" applyBorder="1" applyAlignment="1">
      <alignment horizontal="right"/>
    </xf>
    <xf numFmtId="177" fontId="0" fillId="0" borderId="1" xfId="2" applyNumberFormat="1" applyFont="1" applyFill="1" applyBorder="1" applyAlignment="1"/>
    <xf numFmtId="177" fontId="0" fillId="0" borderId="10" xfId="2" applyNumberFormat="1" applyFont="1" applyFill="1" applyBorder="1" applyAlignment="1"/>
    <xf numFmtId="177" fontId="5" fillId="0" borderId="10" xfId="2" applyNumberFormat="1" applyFont="1" applyFill="1" applyBorder="1" applyAlignment="1">
      <alignment vertical="center" textRotation="255"/>
    </xf>
    <xf numFmtId="177" fontId="5" fillId="0" borderId="10" xfId="2" applyNumberFormat="1" applyFont="1" applyFill="1" applyBorder="1" applyAlignment="1">
      <alignment horizontal="center" vertical="center" textRotation="255"/>
    </xf>
    <xf numFmtId="38" fontId="5" fillId="2" borderId="9" xfId="1" applyFont="1" applyFill="1" applyBorder="1" applyAlignment="1">
      <alignment horizontal="center"/>
    </xf>
    <xf numFmtId="38" fontId="0" fillId="2" borderId="9" xfId="1" applyFont="1" applyFill="1" applyBorder="1" applyAlignment="1">
      <alignment horizontal="center"/>
    </xf>
    <xf numFmtId="38" fontId="0" fillId="0" borderId="2" xfId="1" applyFont="1" applyFill="1" applyBorder="1" applyAlignment="1">
      <alignment horizontal="center"/>
    </xf>
    <xf numFmtId="38" fontId="0" fillId="0" borderId="3" xfId="1" applyFont="1" applyFill="1" applyBorder="1" applyAlignment="1">
      <alignment horizontal="center"/>
    </xf>
    <xf numFmtId="38" fontId="0" fillId="0" borderId="4" xfId="1" applyFont="1" applyFill="1" applyBorder="1" applyAlignment="1">
      <alignment horizontal="center"/>
    </xf>
    <xf numFmtId="38" fontId="0" fillId="0" borderId="5" xfId="1" applyFont="1" applyFill="1" applyBorder="1" applyAlignment="1">
      <alignment horizontal="center"/>
    </xf>
    <xf numFmtId="38" fontId="0" fillId="0" borderId="6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 textRotation="255"/>
    </xf>
    <xf numFmtId="38" fontId="0" fillId="0" borderId="8" xfId="1" applyFont="1" applyFill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tabSelected="1" view="pageBreakPreview" topLeftCell="A2" zoomScaleNormal="100" zoomScaleSheetLayoutView="100" workbookViewId="0">
      <selection activeCell="A3" sqref="A3:B4"/>
    </sheetView>
  </sheetViews>
  <sheetFormatPr defaultRowHeight="22.5" customHeight="1"/>
  <cols>
    <col min="1" max="1" width="4.5" style="3" customWidth="1"/>
    <col min="2" max="2" width="27.25" style="3" customWidth="1"/>
    <col min="3" max="9" width="15.625" style="3" customWidth="1"/>
    <col min="10" max="10" width="9.625" style="3" bestFit="1" customWidth="1"/>
    <col min="11" max="16384" width="9" style="3"/>
  </cols>
  <sheetData>
    <row r="1" spans="1:10" ht="22.5" customHeight="1">
      <c r="A1" s="3" t="s">
        <v>29</v>
      </c>
      <c r="C1" s="4" t="s">
        <v>30</v>
      </c>
      <c r="D1" s="28"/>
      <c r="E1" s="29"/>
      <c r="F1" s="29"/>
      <c r="G1" s="11"/>
    </row>
    <row r="3" spans="1:10" ht="22.5" customHeight="1">
      <c r="A3" s="30"/>
      <c r="B3" s="31"/>
      <c r="C3" s="5" t="s">
        <v>8</v>
      </c>
      <c r="D3" s="34" t="s">
        <v>28</v>
      </c>
      <c r="E3" s="5" t="s">
        <v>9</v>
      </c>
      <c r="F3" s="5" t="s">
        <v>10</v>
      </c>
      <c r="G3" s="5" t="s">
        <v>11</v>
      </c>
      <c r="H3" s="5" t="s">
        <v>31</v>
      </c>
      <c r="I3" s="5" t="s">
        <v>32</v>
      </c>
    </row>
    <row r="4" spans="1:10" ht="22.5" customHeight="1">
      <c r="A4" s="32"/>
      <c r="B4" s="33"/>
      <c r="C4" s="1"/>
      <c r="D4" s="35"/>
      <c r="E4" s="1"/>
      <c r="F4" s="1"/>
      <c r="G4" s="1"/>
      <c r="H4" s="1"/>
      <c r="I4" s="1"/>
    </row>
    <row r="5" spans="1:10" ht="22.5" customHeight="1">
      <c r="A5" s="10" t="s">
        <v>12</v>
      </c>
      <c r="B5" s="6" t="s">
        <v>0</v>
      </c>
      <c r="C5" s="2"/>
      <c r="D5" s="36" t="s">
        <v>27</v>
      </c>
      <c r="E5" s="2"/>
      <c r="F5" s="2"/>
      <c r="G5" s="2"/>
      <c r="H5" s="2"/>
      <c r="I5" s="2"/>
    </row>
    <row r="6" spans="1:10" s="15" customFormat="1" ht="22.5" customHeight="1">
      <c r="A6" s="12" t="s">
        <v>13</v>
      </c>
      <c r="B6" s="13" t="s">
        <v>1</v>
      </c>
      <c r="C6" s="16"/>
      <c r="D6" s="37"/>
      <c r="E6" s="16"/>
      <c r="F6" s="16"/>
      <c r="G6" s="16"/>
      <c r="H6" s="16"/>
      <c r="I6" s="16"/>
    </row>
    <row r="7" spans="1:10" ht="22.5" customHeight="1">
      <c r="A7" s="10" t="s">
        <v>14</v>
      </c>
      <c r="B7" s="6" t="s">
        <v>2</v>
      </c>
      <c r="C7" s="2"/>
      <c r="D7" s="37"/>
      <c r="E7" s="2"/>
      <c r="F7" s="2"/>
      <c r="G7" s="2"/>
      <c r="H7" s="2"/>
      <c r="I7" s="2"/>
    </row>
    <row r="8" spans="1:10" ht="22.5" customHeight="1">
      <c r="A8" s="10" t="s">
        <v>15</v>
      </c>
      <c r="B8" s="6" t="s">
        <v>3</v>
      </c>
      <c r="C8" s="2"/>
      <c r="D8" s="37"/>
      <c r="E8" s="2"/>
      <c r="F8" s="2"/>
      <c r="G8" s="2"/>
      <c r="H8" s="2"/>
      <c r="I8" s="2"/>
    </row>
    <row r="9" spans="1:10" s="15" customFormat="1" ht="22.5" customHeight="1">
      <c r="A9" s="12" t="s">
        <v>16</v>
      </c>
      <c r="B9" s="13" t="s">
        <v>4</v>
      </c>
      <c r="C9" s="16"/>
      <c r="D9" s="37"/>
      <c r="E9" s="16"/>
      <c r="F9" s="16"/>
      <c r="G9" s="16"/>
      <c r="H9" s="16"/>
      <c r="I9" s="16"/>
    </row>
    <row r="10" spans="1:10" s="15" customFormat="1" ht="22.5" customHeight="1">
      <c r="A10" s="14" t="s">
        <v>17</v>
      </c>
      <c r="B10" s="13" t="s">
        <v>5</v>
      </c>
      <c r="C10" s="16"/>
      <c r="D10" s="37"/>
      <c r="E10" s="16"/>
      <c r="F10" s="16"/>
      <c r="G10" s="16"/>
      <c r="H10" s="16"/>
      <c r="I10" s="16"/>
    </row>
    <row r="11" spans="1:10" s="15" customFormat="1" ht="22.5" customHeight="1">
      <c r="A11" s="14" t="s">
        <v>18</v>
      </c>
      <c r="B11" s="13" t="s">
        <v>6</v>
      </c>
      <c r="C11" s="16"/>
      <c r="D11" s="37"/>
      <c r="E11" s="16"/>
      <c r="F11" s="16"/>
      <c r="G11" s="16"/>
      <c r="H11" s="16"/>
      <c r="I11" s="16"/>
    </row>
    <row r="12" spans="1:10" ht="37.5">
      <c r="A12" s="19" t="s">
        <v>19</v>
      </c>
      <c r="B12" s="7" t="s">
        <v>22</v>
      </c>
      <c r="C12" s="8" t="e">
        <f>(C6+C9+C10)/C11</f>
        <v>#DIV/0!</v>
      </c>
      <c r="D12" s="22"/>
      <c r="E12" s="8" t="e">
        <f t="shared" ref="E12:I12" si="0">(E6+E9+E10)/E11</f>
        <v>#DIV/0!</v>
      </c>
      <c r="F12" s="8" t="e">
        <f t="shared" si="0"/>
        <v>#DIV/0!</v>
      </c>
      <c r="G12" s="8" t="e">
        <f t="shared" si="0"/>
        <v>#DIV/0!</v>
      </c>
      <c r="H12" s="8" t="e">
        <f t="shared" si="0"/>
        <v>#DIV/0!</v>
      </c>
      <c r="I12" s="8" t="e">
        <f t="shared" si="0"/>
        <v>#DIV/0!</v>
      </c>
    </row>
    <row r="13" spans="1:10" ht="22.5" customHeight="1">
      <c r="A13" s="10" t="s">
        <v>20</v>
      </c>
      <c r="B13" s="6" t="s">
        <v>35</v>
      </c>
      <c r="C13" s="25"/>
      <c r="D13" s="26"/>
      <c r="E13" s="24" t="e">
        <f>ROUNDDOWN((E12-$C$12)/$C$12,3)</f>
        <v>#DIV/0!</v>
      </c>
      <c r="F13" s="24" t="e">
        <f t="shared" ref="F13:I13" si="1">ROUNDDOWN((F12-$C$12)/$C$12,3)</f>
        <v>#DIV/0!</v>
      </c>
      <c r="G13" s="24" t="e">
        <f t="shared" si="1"/>
        <v>#DIV/0!</v>
      </c>
      <c r="H13" s="24" t="e">
        <f t="shared" si="1"/>
        <v>#DIV/0!</v>
      </c>
      <c r="I13" s="24" t="e">
        <f t="shared" si="1"/>
        <v>#DIV/0!</v>
      </c>
      <c r="J13" s="17"/>
    </row>
    <row r="14" spans="1:10" ht="22.5" customHeight="1">
      <c r="A14" s="10" t="s">
        <v>21</v>
      </c>
      <c r="B14" s="6" t="s">
        <v>36</v>
      </c>
      <c r="C14" s="27"/>
      <c r="D14" s="27"/>
      <c r="E14" s="24" t="e">
        <f>ROUNDDOWN(E13/1,3)</f>
        <v>#DIV/0!</v>
      </c>
      <c r="F14" s="24" t="e">
        <f>ROUNDDOWN(F13/2,3)</f>
        <v>#DIV/0!</v>
      </c>
      <c r="G14" s="24" t="e">
        <f>ROUNDDOWN(G13/3,3)</f>
        <v>#DIV/0!</v>
      </c>
      <c r="H14" s="24" t="e">
        <f>ROUNDDOWN(H13/4,3)</f>
        <v>#DIV/0!</v>
      </c>
      <c r="I14" s="24" t="e">
        <f>ROUNDDOWN(I13/5,3)</f>
        <v>#DIV/0!</v>
      </c>
      <c r="J14" s="17"/>
    </row>
    <row r="15" spans="1:10" ht="22.5" customHeight="1">
      <c r="A15" s="10" t="s">
        <v>34</v>
      </c>
      <c r="B15" s="6" t="s">
        <v>7</v>
      </c>
      <c r="C15" s="21"/>
      <c r="D15" s="23"/>
      <c r="E15" s="9"/>
      <c r="F15" s="6"/>
      <c r="G15" s="6"/>
      <c r="H15" s="6"/>
      <c r="I15" s="20"/>
    </row>
  </sheetData>
  <mergeCells count="4">
    <mergeCell ref="D1:F1"/>
    <mergeCell ref="A3:B4"/>
    <mergeCell ref="D3:D4"/>
    <mergeCell ref="D5:D11"/>
  </mergeCells>
  <phoneticPr fontId="2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5"/>
  <sheetViews>
    <sheetView view="pageBreakPreview" zoomScale="86" zoomScaleNormal="100" zoomScaleSheetLayoutView="86" workbookViewId="0">
      <selection activeCell="C13" sqref="C13:I14"/>
    </sheetView>
  </sheetViews>
  <sheetFormatPr defaultRowHeight="22.5" customHeight="1"/>
  <cols>
    <col min="1" max="1" width="4.5" style="3" customWidth="1"/>
    <col min="2" max="2" width="21.25" style="3" bestFit="1" customWidth="1"/>
    <col min="3" max="9" width="15.625" style="3" customWidth="1"/>
    <col min="10" max="10" width="9.625" style="3" bestFit="1" customWidth="1"/>
    <col min="11" max="16384" width="9" style="3"/>
  </cols>
  <sheetData>
    <row r="1" spans="1:10" ht="22.5" customHeight="1">
      <c r="A1" s="3" t="s">
        <v>29</v>
      </c>
      <c r="C1" s="4" t="s">
        <v>30</v>
      </c>
      <c r="D1" s="28" t="s">
        <v>33</v>
      </c>
      <c r="E1" s="29"/>
      <c r="F1" s="29"/>
      <c r="G1" s="11"/>
    </row>
    <row r="3" spans="1:10" ht="22.5" customHeight="1">
      <c r="A3" s="30"/>
      <c r="B3" s="31"/>
      <c r="C3" s="5" t="s">
        <v>8</v>
      </c>
      <c r="D3" s="34" t="s">
        <v>28</v>
      </c>
      <c r="E3" s="5" t="s">
        <v>9</v>
      </c>
      <c r="F3" s="5" t="s">
        <v>10</v>
      </c>
      <c r="G3" s="5" t="s">
        <v>11</v>
      </c>
      <c r="H3" s="5" t="s">
        <v>31</v>
      </c>
      <c r="I3" s="5" t="s">
        <v>32</v>
      </c>
    </row>
    <row r="4" spans="1:10" ht="22.5" customHeight="1">
      <c r="A4" s="32"/>
      <c r="B4" s="33"/>
      <c r="C4" s="1" t="s">
        <v>23</v>
      </c>
      <c r="D4" s="35"/>
      <c r="E4" s="1" t="s">
        <v>24</v>
      </c>
      <c r="F4" s="1" t="s">
        <v>25</v>
      </c>
      <c r="G4" s="1" t="s">
        <v>26</v>
      </c>
      <c r="H4" s="1" t="s">
        <v>26</v>
      </c>
      <c r="I4" s="1" t="s">
        <v>26</v>
      </c>
    </row>
    <row r="5" spans="1:10" ht="22.5" customHeight="1">
      <c r="A5" s="10" t="s">
        <v>12</v>
      </c>
      <c r="B5" s="6" t="s">
        <v>0</v>
      </c>
      <c r="C5" s="2">
        <v>258992750</v>
      </c>
      <c r="D5" s="36" t="s">
        <v>27</v>
      </c>
      <c r="E5" s="2">
        <v>260000000</v>
      </c>
      <c r="F5" s="2">
        <v>265000000</v>
      </c>
      <c r="G5" s="2">
        <v>270000000</v>
      </c>
      <c r="H5" s="2">
        <v>275000000</v>
      </c>
      <c r="I5" s="2">
        <v>280000000</v>
      </c>
    </row>
    <row r="6" spans="1:10" s="15" customFormat="1" ht="22.5" customHeight="1">
      <c r="A6" s="12" t="s">
        <v>13</v>
      </c>
      <c r="B6" s="13" t="s">
        <v>1</v>
      </c>
      <c r="C6" s="16">
        <v>7203643</v>
      </c>
      <c r="D6" s="37"/>
      <c r="E6" s="16">
        <v>6650000</v>
      </c>
      <c r="F6" s="16">
        <v>7880000</v>
      </c>
      <c r="G6" s="16">
        <v>9500000</v>
      </c>
      <c r="H6" s="16">
        <v>11000000</v>
      </c>
      <c r="I6" s="16">
        <v>12300000</v>
      </c>
    </row>
    <row r="7" spans="1:10" ht="22.5" customHeight="1">
      <c r="A7" s="10" t="s">
        <v>14</v>
      </c>
      <c r="B7" s="6" t="s">
        <v>2</v>
      </c>
      <c r="C7" s="2">
        <v>1455658</v>
      </c>
      <c r="D7" s="37"/>
      <c r="E7" s="2">
        <v>800000</v>
      </c>
      <c r="F7" s="2">
        <v>700000</v>
      </c>
      <c r="G7" s="2">
        <v>700000</v>
      </c>
      <c r="H7" s="2">
        <v>700000</v>
      </c>
      <c r="I7" s="2">
        <v>700000</v>
      </c>
    </row>
    <row r="8" spans="1:10" ht="22.5" customHeight="1">
      <c r="A8" s="10" t="s">
        <v>15</v>
      </c>
      <c r="B8" s="6" t="s">
        <v>3</v>
      </c>
      <c r="C8" s="2">
        <v>5747985</v>
      </c>
      <c r="D8" s="37"/>
      <c r="E8" s="2">
        <v>5850000</v>
      </c>
      <c r="F8" s="2">
        <v>5940000</v>
      </c>
      <c r="G8" s="2">
        <v>6000000</v>
      </c>
      <c r="H8" s="2">
        <v>6150000</v>
      </c>
      <c r="I8" s="2">
        <v>6300000</v>
      </c>
    </row>
    <row r="9" spans="1:10" s="15" customFormat="1" ht="22.5" customHeight="1">
      <c r="A9" s="12" t="s">
        <v>16</v>
      </c>
      <c r="B9" s="13" t="s">
        <v>4</v>
      </c>
      <c r="C9" s="16">
        <v>46592627</v>
      </c>
      <c r="D9" s="37"/>
      <c r="E9" s="16">
        <v>47000000</v>
      </c>
      <c r="F9" s="16">
        <v>48000000</v>
      </c>
      <c r="G9" s="16">
        <v>49000000</v>
      </c>
      <c r="H9" s="16">
        <v>50000000</v>
      </c>
      <c r="I9" s="16">
        <v>51000000</v>
      </c>
    </row>
    <row r="10" spans="1:10" s="15" customFormat="1" ht="22.5" customHeight="1">
      <c r="A10" s="14" t="s">
        <v>17</v>
      </c>
      <c r="B10" s="13" t="s">
        <v>5</v>
      </c>
      <c r="C10" s="16">
        <v>3202515</v>
      </c>
      <c r="D10" s="37"/>
      <c r="E10" s="16">
        <v>5200000</v>
      </c>
      <c r="F10" s="16">
        <v>4740000</v>
      </c>
      <c r="G10" s="16">
        <v>4000000</v>
      </c>
      <c r="H10" s="16">
        <v>3500000</v>
      </c>
      <c r="I10" s="16">
        <v>3000000</v>
      </c>
    </row>
    <row r="11" spans="1:10" s="15" customFormat="1" ht="22.5" customHeight="1">
      <c r="A11" s="14" t="s">
        <v>18</v>
      </c>
      <c r="B11" s="13" t="s">
        <v>6</v>
      </c>
      <c r="C11" s="16">
        <v>7</v>
      </c>
      <c r="D11" s="37"/>
      <c r="E11" s="16">
        <v>7</v>
      </c>
      <c r="F11" s="16">
        <v>7</v>
      </c>
      <c r="G11" s="16">
        <v>7</v>
      </c>
      <c r="H11" s="16">
        <v>7</v>
      </c>
      <c r="I11" s="16">
        <v>7</v>
      </c>
    </row>
    <row r="12" spans="1:10" ht="37.5">
      <c r="A12" s="18" t="s">
        <v>19</v>
      </c>
      <c r="B12" s="7" t="s">
        <v>22</v>
      </c>
      <c r="C12" s="8">
        <f>(C6+C9+C10)/C11</f>
        <v>8142683.5714285718</v>
      </c>
      <c r="D12" s="22"/>
      <c r="E12" s="8">
        <f t="shared" ref="E12:I12" si="0">(E6+E9+E10)/E11</f>
        <v>8407142.8571428563</v>
      </c>
      <c r="F12" s="8">
        <f t="shared" si="0"/>
        <v>8660000</v>
      </c>
      <c r="G12" s="8">
        <f t="shared" si="0"/>
        <v>8928571.4285714291</v>
      </c>
      <c r="H12" s="8">
        <f t="shared" si="0"/>
        <v>9214285.7142857146</v>
      </c>
      <c r="I12" s="8">
        <f t="shared" si="0"/>
        <v>9471428.5714285709</v>
      </c>
    </row>
    <row r="13" spans="1:10" ht="22.5" customHeight="1">
      <c r="A13" s="10" t="s">
        <v>20</v>
      </c>
      <c r="B13" s="6" t="s">
        <v>35</v>
      </c>
      <c r="C13" s="25"/>
      <c r="D13" s="26"/>
      <c r="E13" s="24">
        <f>ROUNDDOWN((E12-$C$12)/$C$12,3)</f>
        <v>3.2000000000000001E-2</v>
      </c>
      <c r="F13" s="24">
        <f t="shared" ref="F13:I13" si="1">ROUNDDOWN((F12-$C$12)/$C$12,3)</f>
        <v>6.3E-2</v>
      </c>
      <c r="G13" s="24">
        <f t="shared" si="1"/>
        <v>9.6000000000000002E-2</v>
      </c>
      <c r="H13" s="24">
        <f t="shared" si="1"/>
        <v>0.13100000000000001</v>
      </c>
      <c r="I13" s="24">
        <f t="shared" si="1"/>
        <v>0.16300000000000001</v>
      </c>
      <c r="J13" s="17"/>
    </row>
    <row r="14" spans="1:10" ht="22.5" customHeight="1">
      <c r="A14" s="10" t="s">
        <v>21</v>
      </c>
      <c r="B14" s="6" t="s">
        <v>36</v>
      </c>
      <c r="C14" s="27"/>
      <c r="D14" s="27"/>
      <c r="E14" s="24">
        <f>ROUNDDOWN(E13/1,3)</f>
        <v>3.2000000000000001E-2</v>
      </c>
      <c r="F14" s="24">
        <f>ROUNDDOWN(F13/2,3)</f>
        <v>3.1E-2</v>
      </c>
      <c r="G14" s="24">
        <f>ROUNDDOWN(G13/3,3)</f>
        <v>3.2000000000000001E-2</v>
      </c>
      <c r="H14" s="24">
        <f>ROUNDDOWN(H13/4,3)</f>
        <v>3.2000000000000001E-2</v>
      </c>
      <c r="I14" s="24">
        <f>ROUNDDOWN(I13/5,3)</f>
        <v>3.2000000000000001E-2</v>
      </c>
      <c r="J14" s="17"/>
    </row>
    <row r="15" spans="1:10" ht="22.5" customHeight="1">
      <c r="A15" s="10" t="s">
        <v>34</v>
      </c>
      <c r="B15" s="6" t="s">
        <v>7</v>
      </c>
      <c r="C15" s="21"/>
      <c r="D15" s="23">
        <v>12500000</v>
      </c>
      <c r="E15" s="9"/>
      <c r="F15" s="6"/>
      <c r="G15" s="6"/>
      <c r="H15" s="6"/>
      <c r="I15" s="20"/>
    </row>
  </sheetData>
  <mergeCells count="4">
    <mergeCell ref="A3:B4"/>
    <mergeCell ref="D1:F1"/>
    <mergeCell ref="D3:D4"/>
    <mergeCell ref="D5:D11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