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R01\29関川村（47下水道）\提出物\"/>
    </mc:Choice>
  </mc:AlternateContent>
  <xr:revisionPtr revIDLastSave="0" documentId="13_ncr:1_{89494FB9-DE80-401A-A5E6-170D1AFE06BD}" xr6:coauthVersionLast="45" xr6:coauthVersionMax="45" xr10:uidLastSave="{00000000-0000-0000-0000-000000000000}"/>
  <workbookProtection workbookAlgorithmName="SHA-512" workbookHashValue="QkIE7ywAd2YM9JsFXX6YZWRw9k2wW4bfhazcpaQMMos2DwoxJZ6UIjp/zd242o41NpAmbo+z7ECN85RJHcMmrg==" workbookSaltValue="EiNgVYePezCD5kq15dQTQ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<sst xmlns="http://schemas.openxmlformats.org/spreadsheetml/2006/main" count="236" uniqueCount="120">
  <si>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</si>
  <si>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</si>
  <si>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</si>
  <si>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</si>
  <si>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</si>
  <si>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</si>
  <si>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</si>
  <si>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</si>
  <si>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</si>
  <si>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</si>
  <si>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</si>
  <si>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</si>
  <si>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</si>
  <si>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</si>
  <si>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</si>
  <si>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</si>
  <si>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</si>
  <si>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</si>
  <si>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</si>
  <si>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</si>
  <si>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</si>
  <si>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</si>
  <si>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</si>
  <si>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</si>
  <si>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</si>
  <si>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</si>
  <si>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</si>
  <si>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</si>
  <si>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</si>
  <si>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</si>
  <si>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</si>
  <si>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</si>
  <si>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</si>
  <si>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</si>
  <si>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</si>
  <si>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</si>
  <si>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</si>
  <si>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</si>
  <si>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</si>
  <si>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</si>
  <si>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</si>
  <si>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</si>
  <si>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</si>
  <si>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</si>
  <si>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</si>
  <si>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</si>
  <si>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</si>
  <si>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</si>
  <si>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</si>
  <si>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</si>
  <si>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</si>
  <si>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</si>
  <si>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</si>
  <si>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</si>
  <si>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</si>
  <si>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</si>
  <si>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</si>
  <si>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</si>
  <si>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</si>
  <si>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</si>
  <si>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</si>
  <si>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</si>
  <si>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</si>
  <si>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</si>
  <si>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</si>
  <si>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</si>
  <si>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</si>
  <si>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</si>
  <si>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</si>
  <si>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</si>
  <si>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</si>
  <si>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</si>
  <si>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</si>
  <si>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</si>
  <si>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</si>
  <si>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</si>
  <si>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</si>
  <si>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</si>
  <si>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</si>
  <si>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</si>
  <si>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</si>
  <si>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</si>
  <si>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</si>
  <si>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</si>
  <si>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</si>
  <si>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</si>
  <si>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</si>
  <si>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</si>
  <si>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</si>
  <si>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</si>
  <si>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</si>
  <si>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</si>
  <si>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</si>
  <si>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</si>
  <si>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</si>
  <si>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</si>
  <si>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</si>
  <si>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</si>
  <si>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</si>
  <si>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</si>
  <si>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</si>
  <si>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</si>
  <si>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</si>
  <si>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</si>
  <si>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</si>
  <si>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</si>
  <si>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</si>
  <si>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</si>
  <si>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</si>
  <si>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</si>
  <si>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</si>
  <si>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</si>
  <si>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</si>
  <si>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</si>
  <si>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</si>
  <si>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</si>
  <si>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</si>
  <si>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金丸地区が平成12年、片貝地区は平成13年、女川地区は平成15年にそれぞれ供用開始され、施設、設備の老朽化に伴う大きな修繕、改築は現在のところ考えられていない。　　　　　　　　　　　　　　　
　しかしながら、短期間で整備したため、老朽化による不具合等も集中した年度に起こる可能性がある。
　今後は、定期的な点検、随時点検に基づき計画的な修繕・改築を行っていく必要がある。早期対応による更新費用の軽減と平準化を図りながら施設、設備の安全な維持に努める必要がある。</t>
    <rPh sb="162" eb="163">
      <t>モト</t>
    </rPh>
    <rPh sb="165" eb="168">
      <t>ケイカクテキ</t>
    </rPh>
    <phoneticPr fontId="4"/>
  </si>
  <si>
    <t>　現在の経営は、赤字経営が続き一般会計からの繰入金に頼らざるを得ない厳しい状況である。地方債の償還額が減少することによって、経営状態は徐々に改善されていくものと考えられるが、一方では人口減少に伴い使用料金の収入減少も考えられる。　　　　　　　　　　　　　　　　　　　　　　　　
　農業集落排水施設が住民の重要なライフラインであることを認識し、安全な施設、設備の維持はもちろん、経営の健全化は重要な課題である。　　　　　　
　今後は、健全な経営を維持していくため、定期点検等の実績を踏まえ計画的な修繕等を行う必要がある。後年度必要となる施設、設備の維持・更新について計画的に進めるとともに、必要となる費用を賄える適正な料金収入の確保及び経費の圧縮にも努める必要がある。</t>
    <phoneticPr fontId="4"/>
  </si>
  <si>
    <t xml:space="preserve"> 関川村の農業集落排水事業は、金丸、片貝、女川の3地区で行われている。収益的収支比率が微増したが、供用開始からこれまでの間赤字経営が続いている。また、企業債残高、汚水処理減価も類似団体と比べて非常に高くなっており、経費回収率は低くなっている。　　　　　　　
　これは、点在する集落間を結ぶための下水道管の整備に多額の費用を要したこと、また、短期間で整備を行ったことに伴い、整備時に借り入れた地方債の償還額が大きな要因となっている。今後、地方債の残高が減少し、経営は徐々に改善される見込みはあるが、当面の間一般会計からの繰り入れに頼らざるを得ない状況となっている。
 今後は、継続した農業集落排水施設への加入促進に加え、経常経費の圧縮をおこない、経営の健全性、効率性を図る必要がある。</t>
    <rPh sb="36" eb="37">
      <t>エキ</t>
    </rPh>
    <rPh sb="37" eb="38">
      <t>マト</t>
    </rPh>
    <rPh sb="43" eb="45">
      <t>ビゾウ</t>
    </rPh>
    <rPh sb="81" eb="83">
      <t>オスイ</t>
    </rPh>
    <rPh sb="83" eb="85">
      <t>ショリ</t>
    </rPh>
    <rPh sb="85" eb="87">
      <t>ゲンカ</t>
    </rPh>
    <rPh sb="107" eb="109">
      <t>ケイヒ</t>
    </rPh>
    <rPh sb="109" eb="111">
      <t>カイシュウ</t>
    </rPh>
    <rPh sb="111" eb="112">
      <t>リツ</t>
    </rPh>
    <rPh sb="113" eb="114">
      <t>ヒク</t>
    </rPh>
    <rPh sb="215" eb="217">
      <t>コンゴ</t>
    </rPh>
    <rPh sb="222" eb="224">
      <t>ザンダカ</t>
    </rPh>
    <rPh sb="225" eb="227">
      <t>ゲンショウ</t>
    </rPh>
    <rPh sb="283" eb="285">
      <t>コンゴ</t>
    </rPh>
    <rPh sb="287" eb="289">
      <t>ケイゾク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</si>
</sst>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01-4140-B460-1F6A5A6F07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701-4140-B460-1F6A5A6F07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28.9</c:v>
                </c:pt>
                <c:pt idx="1">
                  <c:v>37.42</c:v>
                </c:pt>
                <c:pt idx="2">
                  <c:v>38.46</c:v>
                </c:pt>
                <c:pt idx="3">
                  <c:v>36.590000000000003</c:v>
                </c:pt>
                <c:pt idx="4">
                  <c:v>35.97</c:v>
                </c:pt>
              </c:numCache>
            </c:numRef>
          </c:val>
          <c:extLst>
            <c:ext xmlns:c16="http://schemas.microsoft.com/office/drawing/2014/chart" uri="{C3380CC4-5D6E-409C-BE32-E72D297353CC}">
              <c16:uniqueId val="{00000000-FF06-44B8-A29F-2B09D714AA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F06-44B8-A29F-2B09D714AA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70.709999999999994</c:v>
                </c:pt>
                <c:pt idx="1">
                  <c:v>71.680000000000007</c:v>
                </c:pt>
                <c:pt idx="2">
                  <c:v>71.8</c:v>
                </c:pt>
                <c:pt idx="3">
                  <c:v>73.53</c:v>
                </c:pt>
                <c:pt idx="4">
                  <c:v>74.650000000000006</c:v>
                </c:pt>
              </c:numCache>
            </c:numRef>
          </c:val>
          <c:extLst>
            <c:ext xmlns:c16="http://schemas.microsoft.com/office/drawing/2014/chart" uri="{C3380CC4-5D6E-409C-BE32-E72D297353CC}">
              <c16:uniqueId val="{00000000-F932-4439-9BD9-7ED1CF36A0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932-4439-9BD9-7ED1CF36A0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73.569999999999993</c:v>
                </c:pt>
                <c:pt idx="1">
                  <c:v>74.760000000000005</c:v>
                </c:pt>
                <c:pt idx="2">
                  <c:v>55.18</c:v>
                </c:pt>
                <c:pt idx="3">
                  <c:v>55.41</c:v>
                </c:pt>
                <c:pt idx="4">
                  <c:v>58.97</c:v>
                </c:pt>
              </c:numCache>
            </c:numRef>
          </c:val>
          <c:extLst>
            <c:ext xmlns:c16="http://schemas.microsoft.com/office/drawing/2014/chart" uri="{C3380CC4-5D6E-409C-BE32-E72D297353CC}">
              <c16:uniqueId val="{00000000-FE3C-4F29-8F12-582A5036A3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3C-4F29-8F12-582A5036A3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4A-4482-9052-18E75AD29C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4A-4482-9052-18E75AD29C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B5-4ECC-B13B-DC8C2FFC9AA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5-4ECC-B13B-DC8C2FFC9AA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AA-4307-8857-3FEC239B2C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AA-4307-8857-3FEC239B2C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89-4BFE-B948-55587793E6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89-4BFE-B948-55587793E6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2906.92</c:v>
                </c:pt>
                <c:pt idx="1">
                  <c:v>2748.9</c:v>
                </c:pt>
                <c:pt idx="2">
                  <c:v>2855.66</c:v>
                </c:pt>
                <c:pt idx="3">
                  <c:v>1826.2</c:v>
                </c:pt>
                <c:pt idx="4">
                  <c:v>1520.96</c:v>
                </c:pt>
              </c:numCache>
            </c:numRef>
          </c:val>
          <c:extLst>
            <c:ext xmlns:c16="http://schemas.microsoft.com/office/drawing/2014/chart" uri="{C3380CC4-5D6E-409C-BE32-E72D297353CC}">
              <c16:uniqueId val="{00000000-836F-4EB8-B6B8-032B9B01CBD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836F-4EB8-B6B8-032B9B01CBD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96.21</c:v>
                </c:pt>
                <c:pt idx="1">
                  <c:v>64.2</c:v>
                </c:pt>
                <c:pt idx="2">
                  <c:v>27.1</c:v>
                </c:pt>
                <c:pt idx="3">
                  <c:v>28.62</c:v>
                </c:pt>
                <c:pt idx="4">
                  <c:v>25.09</c:v>
                </c:pt>
              </c:numCache>
            </c:numRef>
          </c:val>
          <c:extLst>
            <c:ext xmlns:c16="http://schemas.microsoft.com/office/drawing/2014/chart" uri="{C3380CC4-5D6E-409C-BE32-E72D297353CC}">
              <c16:uniqueId val="{00000000-60EB-47AF-8049-4E1FE47C38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60EB-47AF-8049-4E1FE47C38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204.04</c:v>
                </c:pt>
                <c:pt idx="1">
                  <c:v>305.67</c:v>
                </c:pt>
                <c:pt idx="2">
                  <c:v>723.78</c:v>
                </c:pt>
                <c:pt idx="3">
                  <c:v>684.24</c:v>
                </c:pt>
                <c:pt idx="4">
                  <c:v>795.42</c:v>
                </c:pt>
              </c:numCache>
            </c:numRef>
          </c:val>
          <c:extLst>
            <c:ext xmlns:c16="http://schemas.microsoft.com/office/drawing/2014/chart" uri="{C3380CC4-5D6E-409C-BE32-E72D297353CC}">
              <c16:uniqueId val="{00000000-0264-4971-BA58-6C6EE49103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264-4971-BA58-6C6EE49103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関川村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5471</v>
      </c>
      <c r="AM8" s="51"/>
      <c r="AN8" s="51"/>
      <c r="AO8" s="51"/>
      <c r="AP8" s="51"/>
      <c r="AQ8" s="51"/>
      <c r="AR8" s="51"/>
      <c r="AS8" s="51"/>
      <c r="AT8" s="46">
        <f>データ!T6</f>
        <v>299.61</v>
      </c>
      <c r="AU8" s="46"/>
      <c r="AV8" s="46"/>
      <c r="AW8" s="46"/>
      <c r="AX8" s="46"/>
      <c r="AY8" s="46"/>
      <c r="AZ8" s="46"/>
      <c r="BA8" s="46"/>
      <c r="BB8" s="46">
        <f>データ!U6</f>
        <v>18.260000000000002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17.22</v>
      </c>
      <c r="Q10" s="46"/>
      <c r="R10" s="46"/>
      <c r="S10" s="46"/>
      <c r="T10" s="46"/>
      <c r="U10" s="46"/>
      <c r="V10" s="46"/>
      <c r="W10" s="46">
        <f>データ!Q6</f>
        <v>93.17</v>
      </c>
      <c r="X10" s="46"/>
      <c r="Y10" s="46"/>
      <c r="Z10" s="46"/>
      <c r="AA10" s="46"/>
      <c r="AB10" s="46"/>
      <c r="AC10" s="46"/>
      <c r="AD10" s="51">
        <f>データ!R6</f>
        <v>3740</v>
      </c>
      <c r="AE10" s="51"/>
      <c r="AF10" s="51"/>
      <c r="AG10" s="51"/>
      <c r="AH10" s="51"/>
      <c r="AI10" s="51"/>
      <c r="AJ10" s="51"/>
      <c r="AK10" s="2"/>
      <c r="AL10" s="51">
        <f>データ!V6</f>
        <v>931</v>
      </c>
      <c r="AM10" s="51"/>
      <c r="AN10" s="51"/>
      <c r="AO10" s="51"/>
      <c r="AP10" s="51"/>
      <c r="AQ10" s="51"/>
      <c r="AR10" s="51"/>
      <c r="AS10" s="51"/>
      <c r="AT10" s="46">
        <f>データ!W6</f>
        <v>0.8</v>
      </c>
      <c r="AU10" s="46"/>
      <c r="AV10" s="46"/>
      <c r="AW10" s="46"/>
      <c r="AX10" s="46"/>
      <c r="AY10" s="46"/>
      <c r="AZ10" s="46"/>
      <c r="BA10" s="46"/>
      <c r="BB10" s="46">
        <f>データ!X6</f>
        <v>1163.75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AnJWaHhbwXs5EtbMz3GU0olktPlVut2s7ECZOwup3OswA+jCagunojopBDdyomCre7DP/FtTV51Vj7FwRAaMQ==" saltValue="PDxS4TFhRGv1L7OM/8ua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155811</v>
      </c>
      <c r="D6" s="33">
        <f t="shared" si="3"/>
        <v>47</v>
      </c>
      <c r="E6" s="33">
        <f t="shared" si="3"/>
        <v>17</v>
      </c>
      <c r="F6" s="33">
        <f t="shared" si="3"/>
        <v>5</v>
      </c>
      <c r="G6" s="33">
        <f t="shared" si="3"/>
        <v>0</v>
      </c>
      <c r="H6" s="33" t="str">
        <f t="shared" si="3"/>
        <v>新潟県　関川村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17.22</v>
      </c>
      <c r="Q6" s="34">
        <f t="shared" si="3"/>
        <v>93.17</v>
      </c>
      <c r="R6" s="34">
        <f t="shared" si="3"/>
        <v>3740</v>
      </c>
      <c r="S6" s="34">
        <f t="shared" si="3"/>
        <v>5471</v>
      </c>
      <c r="T6" s="34">
        <f t="shared" si="3"/>
        <v>299.61</v>
      </c>
      <c r="U6" s="34">
        <f t="shared" si="3"/>
        <v>18.260000000000002</v>
      </c>
      <c r="V6" s="34">
        <f t="shared" si="3"/>
        <v>931</v>
      </c>
      <c r="W6" s="34">
        <f t="shared" si="3"/>
        <v>0.8</v>
      </c>
      <c r="X6" s="34">
        <f t="shared" si="3"/>
        <v>1163.75</v>
      </c>
      <c r="Y6" s="35">
        <f>IF(Y7="",NA(),Y7)</f>
        <v>73.569999999999993</v>
      </c>
      <c r="Z6" s="35">
        <f t="shared" ref="Z6:AH6" si="4">IF(Z7="",NA(),Z7)</f>
        <v>74.760000000000005</v>
      </c>
      <c r="AA6" s="35">
        <f t="shared" si="4"/>
        <v>55.18</v>
      </c>
      <c r="AB6" s="35">
        <f t="shared" si="4"/>
        <v>55.41</v>
      </c>
      <c r="AC6" s="35">
        <f t="shared" si="4"/>
        <v>58.97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2906.92</v>
      </c>
      <c r="BG6" s="35">
        <f t="shared" ref="BG6:BO6" si="7">IF(BG7="",NA(),BG7)</f>
        <v>2748.9</v>
      </c>
      <c r="BH6" s="35">
        <f t="shared" si="7"/>
        <v>2855.66</v>
      </c>
      <c r="BI6" s="35">
        <f t="shared" si="7"/>
        <v>1826.2</v>
      </c>
      <c r="BJ6" s="35">
        <f t="shared" si="7"/>
        <v>1520.96</v>
      </c>
      <c r="BK6" s="35">
        <f t="shared" si="7"/>
        <v>1081.8</v>
      </c>
      <c r="BL6" s="35">
        <f t="shared" si="7"/>
        <v>974.93</v>
      </c>
      <c r="BM6" s="35">
        <f t="shared" si="7"/>
        <v>855.8</v>
      </c>
      <c r="BN6" s="35">
        <f t="shared" si="7"/>
        <v>789.46</v>
      </c>
      <c r="BO6" s="35">
        <f t="shared" si="7"/>
        <v>826.83</v>
      </c>
      <c r="BP6" s="34" t="str">
        <f>IF(BP7="","",IF(BP7="-","【-】","【"&amp;SUBSTITUTE(TEXT(BP7,"#,##0.00"),"-","△")&amp;"】"))</f>
        <v>【765.47】</v>
      </c>
      <c r="BQ6" s="35">
        <f>IF(BQ7="",NA(),BQ7)</f>
        <v>96.21</v>
      </c>
      <c r="BR6" s="35">
        <f t="shared" ref="BR6:BZ6" si="8">IF(BR7="",NA(),BR7)</f>
        <v>64.2</v>
      </c>
      <c r="BS6" s="35">
        <f t="shared" si="8"/>
        <v>27.1</v>
      </c>
      <c r="BT6" s="35">
        <f t="shared" si="8"/>
        <v>28.62</v>
      </c>
      <c r="BU6" s="35">
        <f t="shared" si="8"/>
        <v>25.09</v>
      </c>
      <c r="BV6" s="35">
        <f t="shared" si="8"/>
        <v>52.19</v>
      </c>
      <c r="BW6" s="35">
        <f t="shared" si="8"/>
        <v>55.32</v>
      </c>
      <c r="BX6" s="35">
        <f t="shared" si="8"/>
        <v>59.8</v>
      </c>
      <c r="BY6" s="35">
        <f t="shared" si="8"/>
        <v>57.77</v>
      </c>
      <c r="BZ6" s="35">
        <f t="shared" si="8"/>
        <v>57.31</v>
      </c>
      <c r="CA6" s="34" t="str">
        <f>IF(CA7="","",IF(CA7="-","【-】","【"&amp;SUBSTITUTE(TEXT(CA7,"#,##0.00"),"-","△")&amp;"】"))</f>
        <v>【59.59】</v>
      </c>
      <c r="CB6" s="35">
        <f>IF(CB7="",NA(),CB7)</f>
        <v>204.04</v>
      </c>
      <c r="CC6" s="35">
        <f t="shared" ref="CC6:CK6" si="9">IF(CC7="",NA(),CC7)</f>
        <v>305.67</v>
      </c>
      <c r="CD6" s="35">
        <f t="shared" si="9"/>
        <v>723.78</v>
      </c>
      <c r="CE6" s="35">
        <f t="shared" si="9"/>
        <v>684.24</v>
      </c>
      <c r="CF6" s="35">
        <f t="shared" si="9"/>
        <v>795.42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28.9</v>
      </c>
      <c r="CN6" s="35">
        <f t="shared" ref="CN6:CV6" si="10">IF(CN7="",NA(),CN7)</f>
        <v>37.42</v>
      </c>
      <c r="CO6" s="35">
        <f t="shared" si="10"/>
        <v>38.46</v>
      </c>
      <c r="CP6" s="35">
        <f t="shared" si="10"/>
        <v>36.590000000000003</v>
      </c>
      <c r="CQ6" s="35">
        <f t="shared" si="10"/>
        <v>35.97</v>
      </c>
      <c r="CR6" s="35">
        <f t="shared" si="10"/>
        <v>52.31</v>
      </c>
      <c r="CS6" s="35">
        <f t="shared" si="10"/>
        <v>60.65</v>
      </c>
      <c r="CT6" s="35">
        <f t="shared" si="10"/>
        <v>51.75</v>
      </c>
      <c r="CU6" s="35">
        <f t="shared" si="10"/>
        <v>50.68</v>
      </c>
      <c r="CV6" s="35">
        <f t="shared" si="10"/>
        <v>50.14</v>
      </c>
      <c r="CW6" s="34" t="str">
        <f>IF(CW7="","",IF(CW7="-","【-】","【"&amp;SUBSTITUTE(TEXT(CW7,"#,##0.00"),"-","△")&amp;"】"))</f>
        <v>【51.30】</v>
      </c>
      <c r="CX6" s="35">
        <f>IF(CX7="",NA(),CX7)</f>
        <v>70.709999999999994</v>
      </c>
      <c r="CY6" s="35">
        <f t="shared" ref="CY6:DG6" si="11">IF(CY7="",NA(),CY7)</f>
        <v>71.680000000000007</v>
      </c>
      <c r="CZ6" s="35">
        <f t="shared" si="11"/>
        <v>71.8</v>
      </c>
      <c r="DA6" s="35">
        <f t="shared" si="11"/>
        <v>73.53</v>
      </c>
      <c r="DB6" s="35">
        <f t="shared" si="11"/>
        <v>74.650000000000006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155811</v>
      </c>
      <c r="D7" s="37">
        <v>47</v>
      </c>
      <c r="E7" s="37">
        <v>17</v>
      </c>
      <c r="F7" s="37">
        <v>5</v>
      </c>
      <c r="G7" s="37">
        <v>0</v>
      </c>
      <c r="H7" s="37" t="s">
        <v>98</v>
      </c>
      <c r="I7" s="37" t="s">
        <v>99</v>
      </c>
      <c r="J7" s="37" t="s">
        <v>100</v>
      </c>
      <c r="K7" s="37" t="s">
        <v>101</v>
      </c>
      <c r="L7" s="37" t="s">
        <v>102</v>
      </c>
      <c r="M7" s="37" t="s">
        <v>103</v>
      </c>
      <c r="N7" s="38" t="s">
        <v>104</v>
      </c>
      <c r="O7" s="38" t="s">
        <v>105</v>
      </c>
      <c r="P7" s="38">
        <v>17.22</v>
      </c>
      <c r="Q7" s="38">
        <v>93.17</v>
      </c>
      <c r="R7" s="38">
        <v>3740</v>
      </c>
      <c r="S7" s="38">
        <v>5471</v>
      </c>
      <c r="T7" s="38">
        <v>299.61</v>
      </c>
      <c r="U7" s="38">
        <v>18.260000000000002</v>
      </c>
      <c r="V7" s="38">
        <v>931</v>
      </c>
      <c r="W7" s="38">
        <v>0.8</v>
      </c>
      <c r="X7" s="38">
        <v>1163.75</v>
      </c>
      <c r="Y7" s="38">
        <v>73.569999999999993</v>
      </c>
      <c r="Z7" s="38">
        <v>74.760000000000005</v>
      </c>
      <c r="AA7" s="38">
        <v>55.18</v>
      </c>
      <c r="AB7" s="38">
        <v>55.41</v>
      </c>
      <c r="AC7" s="38">
        <v>58.97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2906.92</v>
      </c>
      <c r="BG7" s="38">
        <v>2748.9</v>
      </c>
      <c r="BH7" s="38">
        <v>2855.66</v>
      </c>
      <c r="BI7" s="38">
        <v>1826.2</v>
      </c>
      <c r="BJ7" s="38">
        <v>1520.96</v>
      </c>
      <c r="BK7" s="38">
        <v>1081.8</v>
      </c>
      <c r="BL7" s="38">
        <v>974.93</v>
      </c>
      <c r="BM7" s="38">
        <v>855.8</v>
      </c>
      <c r="BN7" s="38">
        <v>789.46</v>
      </c>
      <c r="BO7" s="38">
        <v>826.83</v>
      </c>
      <c r="BP7" s="38">
        <v>765.47</v>
      </c>
      <c r="BQ7" s="38">
        <v>96.21</v>
      </c>
      <c r="BR7" s="38">
        <v>64.2</v>
      </c>
      <c r="BS7" s="38">
        <v>27.1</v>
      </c>
      <c r="BT7" s="38">
        <v>28.62</v>
      </c>
      <c r="BU7" s="38">
        <v>25.09</v>
      </c>
      <c r="BV7" s="38">
        <v>52.19</v>
      </c>
      <c r="BW7" s="38">
        <v>55.32</v>
      </c>
      <c r="BX7" s="38">
        <v>59.8</v>
      </c>
      <c r="BY7" s="38">
        <v>57.77</v>
      </c>
      <c r="BZ7" s="38">
        <v>57.31</v>
      </c>
      <c r="CA7" s="38">
        <v>59.59</v>
      </c>
      <c r="CB7" s="38">
        <v>204.04</v>
      </c>
      <c r="CC7" s="38">
        <v>305.67</v>
      </c>
      <c r="CD7" s="38">
        <v>723.78</v>
      </c>
      <c r="CE7" s="38">
        <v>684.24</v>
      </c>
      <c r="CF7" s="38">
        <v>795.42</v>
      </c>
      <c r="CG7" s="38">
        <v>296.14</v>
      </c>
      <c r="CH7" s="38">
        <v>283.17</v>
      </c>
      <c r="CI7" s="38">
        <v>263.76</v>
      </c>
      <c r="CJ7" s="38">
        <v>274.35000000000002</v>
      </c>
      <c r="CK7" s="38">
        <v>273.52</v>
      </c>
      <c r="CL7" s="38">
        <v>257.86</v>
      </c>
      <c r="CM7" s="38">
        <v>28.9</v>
      </c>
      <c r="CN7" s="38">
        <v>37.42</v>
      </c>
      <c r="CO7" s="38">
        <v>38.46</v>
      </c>
      <c r="CP7" s="38">
        <v>36.590000000000003</v>
      </c>
      <c r="CQ7" s="38">
        <v>35.97</v>
      </c>
      <c r="CR7" s="38">
        <v>52.31</v>
      </c>
      <c r="CS7" s="38">
        <v>60.65</v>
      </c>
      <c r="CT7" s="38">
        <v>51.75</v>
      </c>
      <c r="CU7" s="38">
        <v>50.68</v>
      </c>
      <c r="CV7" s="38">
        <v>50.14</v>
      </c>
      <c r="CW7" s="38">
        <v>51.3</v>
      </c>
      <c r="CX7" s="38">
        <v>70.709999999999994</v>
      </c>
      <c r="CY7" s="38">
        <v>71.680000000000007</v>
      </c>
      <c r="CZ7" s="38">
        <v>71.8</v>
      </c>
      <c r="DA7" s="38">
        <v>73.53</v>
      </c>
      <c r="DB7" s="38">
        <v>74.650000000000006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BSN115-2025</cp:lastModifiedBy>
  <cp:lastPrinted>2021-01-19T00:40:59Z</cp:lastPrinted>
  <dcterms:created xsi:type="dcterms:W3CDTF">2020-12-04T03:03:25Z</dcterms:created>
  <dcterms:modified xsi:type="dcterms:W3CDTF">2021-01-19T00:42:23Z</dcterms:modified>
  <cp:category/>
</cp:coreProperties>
</file>