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10.178.20.2\502建設水道班（上下水道部門）\◆予算・決算関係（水道環境班）\5.経営比較分析表\H30\29関川村（47下水道）\提出物\"/>
    </mc:Choice>
  </mc:AlternateContent>
  <xr:revisionPtr revIDLastSave="0" documentId="13_ncr:1_{B5DFCBE9-D8F9-4CAA-BF66-54F165DBC18D}" xr6:coauthVersionLast="43" xr6:coauthVersionMax="43" xr10:uidLastSave="{00000000-0000-0000-0000-000000000000}"/>
  <workbookProtection workbookAlgorithmName="SHA-512" workbookHashValue="LqJUpxhPHSzpmTRcQPJk0UaqcRdijdXCfErdCYzw3QLrM0N+fzzrB9T8kWfkl5NdOiIPgg9kK7yMrmEcUGmMAA==" workbookSaltValue="AL80WxSIKCIuFAlk926WsA==" workbookSpinCount="100000" lockStructure="1"/>
  <bookViews>
    <workbookView xWindow="-120" yWindow="-120" windowWidth="20730" windowHeight="117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<sst xmlns="http://schemas.openxmlformats.org/spreadsheetml/2006/main" count="228" uniqueCount="114">
  <si>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</si>
  <si>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</si>
  <si>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</si>
  <si>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</si>
  <si>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</si>
  <si>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</si>
  <si>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</si>
  <si>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</si>
  <si>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</si>
  <si>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</si>
  <si>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</si>
  <si>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</si>
  <si>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</si>
  <si>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</si>
  <si>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</si>
  <si>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</si>
  <si>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</si>
  <si>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</si>
  <si>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</si>
  <si>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</si>
  <si>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</si>
  <si>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</si>
  <si>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</si>
  <si>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</si>
  <si>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</si>
  <si>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</si>
  <si>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</si>
  <si>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</si>
  <si>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</si>
  <si>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</si>
  <si>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</si>
  <si>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</si>
  <si>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</si>
  <si>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</si>
  <si>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</si>
  <si>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</si>
  <si>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</si>
  <si>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</si>
  <si>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</si>
  <si>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</si>
  <si>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</si>
  <si>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</si>
  <si>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</si>
  <si>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</si>
  <si>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</si>
  <si>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</si>
  <si>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</si>
  <si>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</si>
  <si>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</si>
  <si>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</si>
  <si>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</si>
  <si>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</si>
  <si>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</si>
  <si>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</si>
  <si>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</si>
  <si>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</si>
  <si>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</si>
  <si>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</si>
  <si>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</si>
  <si>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</si>
  <si>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</si>
  <si>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</si>
  <si>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</si>
  <si>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</si>
  <si>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</si>
  <si>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</si>
  <si>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</si>
  <si>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</si>
  <si>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</si>
  <si>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</si>
  <si>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</si>
  <si>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</si>
  <si>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</si>
  <si>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</si>
  <si>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</si>
  <si>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</si>
  <si>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</si>
  <si>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</si>
  <si>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</si>
  <si>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</si>
  <si>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</si>
  <si>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</si>
  <si>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</si>
  <si>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</si>
  <si>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</si>
  <si>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</si>
  <si>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</si>
  <si>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</si>
  <si>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</si>
  <si>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</si>
  <si>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</si>
  <si>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</si>
  <si>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</si>
  <si>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</si>
  <si>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</si>
  <si>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</si>
  <si>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</si>
  <si>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</si>
  <si>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関川村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</si>
  <si>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</si>
  <si>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</si>
  <si>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</si>
  <si>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</si>
  <si>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</si>
  <si>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</si>
  <si>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</si>
  <si>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</si>
  <si>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</si>
  <si>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</si>
  <si>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</si>
  <si>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</si>
  <si>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起債償還が進んだ為、収益的収支比率が多少改善したが、供用開始からこれまでの間赤字経営が続いている。また、企業債残高も類似団体に比べて非常に高くなっている。　　
これは点在する集落間を結ぶための下水道管の整備に多額の費用を要したこと、また着手から14年間という短期間で整備を行ったことに伴い整備時に借り入れた地方債の償還額が大きな要因となっている。　
　経費回収率、汚水処理減価についても多少改善したが、類似団体平均値よりも厳しい状況である。今後は経費削減を図るとともに適正な使用料単価の検討が必要となってくる。　　　　　　　　　　　　　　　　
　地方債の償還が進んでいるが、今後、設備の計画的な更新を行う必要があり、当面の間、一般会計からの繰り入れに頼らざるを得ない状況となっている。使用料収入の確保のため継続した下水道加入の促進に加え、経常経費の圧縮を行い、経営の健全性、効率性を図る必要がある。　</t>
    <rPh sb="1" eb="3">
      <t>キサイ</t>
    </rPh>
    <rPh sb="3" eb="5">
      <t>ショウカン</t>
    </rPh>
    <rPh sb="6" eb="7">
      <t>スス</t>
    </rPh>
    <rPh sb="9" eb="10">
      <t>タメ</t>
    </rPh>
    <rPh sb="11" eb="14">
      <t>シュウエキテキ</t>
    </rPh>
    <rPh sb="19" eb="21">
      <t>タショウ</t>
    </rPh>
    <rPh sb="21" eb="23">
      <t>カイゼン</t>
    </rPh>
    <rPh sb="183" eb="185">
      <t>オスイ</t>
    </rPh>
    <rPh sb="185" eb="187">
      <t>ショリ</t>
    </rPh>
    <rPh sb="187" eb="189">
      <t>ゲンカ</t>
    </rPh>
    <rPh sb="194" eb="196">
      <t>タショウ</t>
    </rPh>
    <rPh sb="196" eb="198">
      <t>カイゼン</t>
    </rPh>
    <rPh sb="206" eb="208">
      <t>ヘイキン</t>
    </rPh>
    <rPh sb="208" eb="209">
      <t>チ</t>
    </rPh>
    <rPh sb="212" eb="213">
      <t>キビ</t>
    </rPh>
    <rPh sb="288" eb="290">
      <t>コンゴ</t>
    </rPh>
    <rPh sb="291" eb="293">
      <t>セツビ</t>
    </rPh>
    <rPh sb="294" eb="296">
      <t>ケイカク</t>
    </rPh>
    <rPh sb="296" eb="297">
      <t>テキ</t>
    </rPh>
    <rPh sb="298" eb="300">
      <t>コウシン</t>
    </rPh>
    <rPh sb="301" eb="302">
      <t>オコナ</t>
    </rPh>
    <rPh sb="303" eb="305">
      <t>ヒツヨウ</t>
    </rPh>
    <phoneticPr fontId="15"/>
  </si>
  <si>
    <t>　供用開始が平成13年度であり、施設、設備の経年劣化の状態に伴う大きな修繕はない。しかしながら、短期間で整備したため老朽化に伴う不具合等も集中した年度に起こる可能性がある為、計画的な改築更新が必要である。今後はストックマネジメントを活用し、定期的な点検を行い、更新費用の軽減と平準化を図り、施設、設備の安全な維持に努める必要がある。</t>
  </si>
  <si>
    <t>　現在の経営は、赤字経営が続き一般会計からの繰入金に頼らざるを得ない非常に厳しい状況である。地方債の償還額が減少する事によって経営状態は徐々に改善されていくものと考えられるが、一方では人口減少に伴い使用料金の収入減少も考えられる。　　　　　　　　　　　　　　　　　　　　　　
　今後は施設の老朽化に伴う、短期間の更新費用の増加を避けるため、計画的に改築・更新を進めていき、安全な施設・設備を維持していくことが重要な課題である。下水道事業が住民の重要なライフラインであることを認識し必要となる経費を賄える適正な料金収入の確保及び経費の圧縮に継続して努める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</si>
</sst>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62F-4331-8148-AFA9DFC5867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0.09</c:v>
                </c:pt>
                <c:pt idx="3">
                  <c:v>0.09</c:v>
                </c:pt>
                <c:pt idx="4">
                  <c:v>0.13</c:v>
                </c:pt>
              </c:numCache>
            </c:numRef>
          </c:val>
          <c:smooth val="0"/>
          <c:extLst>
            <c:ext xmlns:c16="http://schemas.microsoft.com/office/drawing/2014/chart" uri="{C3380CC4-5D6E-409C-BE32-E72D297353CC}">
              <c16:uniqueId val="{00000001-F62F-4331-8148-AFA9DFC5867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51.56</c:v>
                </c:pt>
                <c:pt idx="1">
                  <c:v>51.04</c:v>
                </c:pt>
                <c:pt idx="2">
                  <c:v>51.2</c:v>
                </c:pt>
                <c:pt idx="3">
                  <c:v>53.7</c:v>
                </c:pt>
                <c:pt idx="4">
                  <c:v>52.19</c:v>
                </c:pt>
              </c:numCache>
            </c:numRef>
          </c:val>
          <c:extLst>
            <c:ext xmlns:c16="http://schemas.microsoft.com/office/drawing/2014/chart" uri="{C3380CC4-5D6E-409C-BE32-E72D297353CC}">
              <c16:uniqueId val="{00000000-0C79-481A-995B-A036D7A3ABC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42.9</c:v>
                </c:pt>
                <c:pt idx="3">
                  <c:v>43.36</c:v>
                </c:pt>
                <c:pt idx="4">
                  <c:v>42.56</c:v>
                </c:pt>
              </c:numCache>
            </c:numRef>
          </c:val>
          <c:smooth val="0"/>
          <c:extLst>
            <c:ext xmlns:c16="http://schemas.microsoft.com/office/drawing/2014/chart" uri="{C3380CC4-5D6E-409C-BE32-E72D297353CC}">
              <c16:uniqueId val="{00000001-0C79-481A-995B-A036D7A3ABC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72.25</c:v>
                </c:pt>
                <c:pt idx="1">
                  <c:v>72.989999999999995</c:v>
                </c:pt>
                <c:pt idx="2">
                  <c:v>74.28</c:v>
                </c:pt>
                <c:pt idx="3">
                  <c:v>74.84</c:v>
                </c:pt>
                <c:pt idx="4">
                  <c:v>74.81</c:v>
                </c:pt>
              </c:numCache>
            </c:numRef>
          </c:val>
          <c:extLst>
            <c:ext xmlns:c16="http://schemas.microsoft.com/office/drawing/2014/chart" uri="{C3380CC4-5D6E-409C-BE32-E72D297353CC}">
              <c16:uniqueId val="{00000000-38BE-4E30-952D-0F2B226951E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83.5</c:v>
                </c:pt>
                <c:pt idx="3">
                  <c:v>83.06</c:v>
                </c:pt>
                <c:pt idx="4">
                  <c:v>83.32</c:v>
                </c:pt>
              </c:numCache>
            </c:numRef>
          </c:val>
          <c:smooth val="0"/>
          <c:extLst>
            <c:ext xmlns:c16="http://schemas.microsoft.com/office/drawing/2014/chart" uri="{C3380CC4-5D6E-409C-BE32-E72D297353CC}">
              <c16:uniqueId val="{00000001-38BE-4E30-952D-0F2B226951E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57.39</c:v>
                </c:pt>
                <c:pt idx="1">
                  <c:v>54.97</c:v>
                </c:pt>
                <c:pt idx="2">
                  <c:v>51.31</c:v>
                </c:pt>
                <c:pt idx="3">
                  <c:v>45.2</c:v>
                </c:pt>
                <c:pt idx="4">
                  <c:v>51.72</c:v>
                </c:pt>
              </c:numCache>
            </c:numRef>
          </c:val>
          <c:extLst>
            <c:ext xmlns:c16="http://schemas.microsoft.com/office/drawing/2014/chart" uri="{C3380CC4-5D6E-409C-BE32-E72D297353CC}">
              <c16:uniqueId val="{00000000-CCFF-49D8-8DA8-C6AAC41DA67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FF-49D8-8DA8-C6AAC41DA67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31-4D54-B7B5-F4406C05E43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31-4D54-B7B5-F4406C05E43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8E-4733-9C4F-A479F1488B4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8E-4733-9C4F-A479F1488B4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44-4FD2-A946-D7B2DA197D7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44-4FD2-A946-D7B2DA197D7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0C-4D01-9417-7532B6F9E14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0C-4D01-9417-7532B6F9E14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4209.7299999999996</c:v>
                </c:pt>
                <c:pt idx="1">
                  <c:v>2289.71</c:v>
                </c:pt>
                <c:pt idx="2">
                  <c:v>2163.11</c:v>
                </c:pt>
                <c:pt idx="3">
                  <c:v>2176.4699999999998</c:v>
                </c:pt>
                <c:pt idx="4">
                  <c:v>1648.87</c:v>
                </c:pt>
              </c:numCache>
            </c:numRef>
          </c:val>
          <c:extLst>
            <c:ext xmlns:c16="http://schemas.microsoft.com/office/drawing/2014/chart" uri="{C3380CC4-5D6E-409C-BE32-E72D297353CC}">
              <c16:uniqueId val="{00000000-10A0-4990-A13A-7490E00C881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1298.9100000000001</c:v>
                </c:pt>
                <c:pt idx="3">
                  <c:v>1243.71</c:v>
                </c:pt>
                <c:pt idx="4">
                  <c:v>1194.1500000000001</c:v>
                </c:pt>
              </c:numCache>
            </c:numRef>
          </c:val>
          <c:smooth val="0"/>
          <c:extLst>
            <c:ext xmlns:c16="http://schemas.microsoft.com/office/drawing/2014/chart" uri="{C3380CC4-5D6E-409C-BE32-E72D297353CC}">
              <c16:uniqueId val="{00000001-10A0-4990-A13A-7490E00C881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57.76</c:v>
                </c:pt>
                <c:pt idx="1">
                  <c:v>51.59</c:v>
                </c:pt>
                <c:pt idx="2">
                  <c:v>38.229999999999997</c:v>
                </c:pt>
                <c:pt idx="3">
                  <c:v>35.5</c:v>
                </c:pt>
                <c:pt idx="4">
                  <c:v>38.86</c:v>
                </c:pt>
              </c:numCache>
            </c:numRef>
          </c:val>
          <c:extLst>
            <c:ext xmlns:c16="http://schemas.microsoft.com/office/drawing/2014/chart" uri="{C3380CC4-5D6E-409C-BE32-E72D297353CC}">
              <c16:uniqueId val="{00000000-460C-4D4F-A833-1829B996B32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69.87</c:v>
                </c:pt>
                <c:pt idx="3">
                  <c:v>74.3</c:v>
                </c:pt>
                <c:pt idx="4">
                  <c:v>72.260000000000005</c:v>
                </c:pt>
              </c:numCache>
            </c:numRef>
          </c:val>
          <c:smooth val="0"/>
          <c:extLst>
            <c:ext xmlns:c16="http://schemas.microsoft.com/office/drawing/2014/chart" uri="{C3380CC4-5D6E-409C-BE32-E72D297353CC}">
              <c16:uniqueId val="{00000001-460C-4D4F-A833-1829B996B32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336.1</c:v>
                </c:pt>
                <c:pt idx="1">
                  <c:v>381.06</c:v>
                </c:pt>
                <c:pt idx="2">
                  <c:v>517.32000000000005</c:v>
                </c:pt>
                <c:pt idx="3">
                  <c:v>556.24</c:v>
                </c:pt>
                <c:pt idx="4">
                  <c:v>507.64</c:v>
                </c:pt>
              </c:numCache>
            </c:numRef>
          </c:val>
          <c:extLst>
            <c:ext xmlns:c16="http://schemas.microsoft.com/office/drawing/2014/chart" uri="{C3380CC4-5D6E-409C-BE32-E72D297353CC}">
              <c16:uniqueId val="{00000000-F099-40F8-8FC1-2D52D9D22E4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234.96</c:v>
                </c:pt>
                <c:pt idx="3">
                  <c:v>221.81</c:v>
                </c:pt>
                <c:pt idx="4">
                  <c:v>230.02</c:v>
                </c:pt>
              </c:numCache>
            </c:numRef>
          </c:val>
          <c:smooth val="0"/>
          <c:extLst>
            <c:ext xmlns:c16="http://schemas.microsoft.com/office/drawing/2014/chart" uri="{C3380CC4-5D6E-409C-BE32-E72D297353CC}">
              <c16:uniqueId val="{00000001-F099-40F8-8FC1-2D52D9D22E4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S49" zoomScale="75" zoomScaleNormal="7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新潟県　関川村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5653</v>
      </c>
      <c r="AM8" s="68"/>
      <c r="AN8" s="68"/>
      <c r="AO8" s="68"/>
      <c r="AP8" s="68"/>
      <c r="AQ8" s="68"/>
      <c r="AR8" s="68"/>
      <c r="AS8" s="68"/>
      <c r="AT8" s="67">
        <f>データ!T6</f>
        <v>299.61</v>
      </c>
      <c r="AU8" s="67"/>
      <c r="AV8" s="67"/>
      <c r="AW8" s="67"/>
      <c r="AX8" s="67"/>
      <c r="AY8" s="67"/>
      <c r="AZ8" s="67"/>
      <c r="BA8" s="67"/>
      <c r="BB8" s="67">
        <f>データ!U6</f>
        <v>18.87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74.349999999999994</v>
      </c>
      <c r="Q10" s="67"/>
      <c r="R10" s="67"/>
      <c r="S10" s="67"/>
      <c r="T10" s="67"/>
      <c r="U10" s="67"/>
      <c r="V10" s="67"/>
      <c r="W10" s="67">
        <f>データ!Q6</f>
        <v>94.25</v>
      </c>
      <c r="X10" s="67"/>
      <c r="Y10" s="67"/>
      <c r="Z10" s="67"/>
      <c r="AA10" s="67"/>
      <c r="AB10" s="67"/>
      <c r="AC10" s="67"/>
      <c r="AD10" s="68">
        <f>データ!R6</f>
        <v>3672</v>
      </c>
      <c r="AE10" s="68"/>
      <c r="AF10" s="68"/>
      <c r="AG10" s="68"/>
      <c r="AH10" s="68"/>
      <c r="AI10" s="68"/>
      <c r="AJ10" s="68"/>
      <c r="AK10" s="2"/>
      <c r="AL10" s="68">
        <f>データ!V6</f>
        <v>4144</v>
      </c>
      <c r="AM10" s="68"/>
      <c r="AN10" s="68"/>
      <c r="AO10" s="68"/>
      <c r="AP10" s="68"/>
      <c r="AQ10" s="68"/>
      <c r="AR10" s="68"/>
      <c r="AS10" s="68"/>
      <c r="AT10" s="67">
        <f>データ!W6</f>
        <v>2</v>
      </c>
      <c r="AU10" s="67"/>
      <c r="AV10" s="67"/>
      <c r="AW10" s="67"/>
      <c r="AX10" s="67"/>
      <c r="AY10" s="67"/>
      <c r="AZ10" s="67"/>
      <c r="BA10" s="67"/>
      <c r="BB10" s="67">
        <f>データ!X6</f>
        <v>2072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g+9IH4TBqTgRrhuRRBfRloPH+eiM/58+b+caGCJ7i9HqrsY5AL8EN8HJ628/GPpVbuLek4S/hFaFcDSivCIeJA==" saltValue="o5ir3kwycRArMivhwXEZr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155811</v>
      </c>
      <c r="D6" s="33">
        <f t="shared" si="3"/>
        <v>47</v>
      </c>
      <c r="E6" s="33">
        <f t="shared" si="3"/>
        <v>17</v>
      </c>
      <c r="F6" s="33">
        <f t="shared" si="3"/>
        <v>4</v>
      </c>
      <c r="G6" s="33">
        <f t="shared" si="3"/>
        <v>0</v>
      </c>
      <c r="H6" s="33" t="str">
        <f t="shared" si="3"/>
        <v>新潟県　関川村</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74.349999999999994</v>
      </c>
      <c r="Q6" s="34">
        <f t="shared" si="3"/>
        <v>94.25</v>
      </c>
      <c r="R6" s="34">
        <f t="shared" si="3"/>
        <v>3672</v>
      </c>
      <c r="S6" s="34">
        <f t="shared" si="3"/>
        <v>5653</v>
      </c>
      <c r="T6" s="34">
        <f t="shared" si="3"/>
        <v>299.61</v>
      </c>
      <c r="U6" s="34">
        <f t="shared" si="3"/>
        <v>18.87</v>
      </c>
      <c r="V6" s="34">
        <f t="shared" si="3"/>
        <v>4144</v>
      </c>
      <c r="W6" s="34">
        <f t="shared" si="3"/>
        <v>2</v>
      </c>
      <c r="X6" s="34">
        <f t="shared" si="3"/>
        <v>2072</v>
      </c>
      <c r="Y6" s="35">
        <f>IF(Y7="",NA(),Y7)</f>
        <v>57.39</v>
      </c>
      <c r="Z6" s="35">
        <f t="shared" ref="Z6:AH6" si="4">IF(Z7="",NA(),Z7)</f>
        <v>54.97</v>
      </c>
      <c r="AA6" s="35">
        <f t="shared" si="4"/>
        <v>51.31</v>
      </c>
      <c r="AB6" s="35">
        <f t="shared" si="4"/>
        <v>45.2</v>
      </c>
      <c r="AC6" s="35">
        <f t="shared" si="4"/>
        <v>51.72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4209.7299999999996</v>
      </c>
      <c r="BG6" s="35">
        <f t="shared" ref="BG6:BO6" si="7">IF(BG7="",NA(),BG7)</f>
        <v>2289.71</v>
      </c>
      <c r="BH6" s="35">
        <f t="shared" si="7"/>
        <v>2163.11</v>
      </c>
      <c r="BI6" s="35">
        <f t="shared" si="7"/>
        <v>2176.4699999999998</v>
      </c>
      <c r="BJ6" s="35">
        <f t="shared" si="7"/>
        <v>1648.87</v>
      </c>
      <c r="BK6" s="35">
        <f t="shared" si="7"/>
        <v>1671.86</v>
      </c>
      <c r="BL6" s="35">
        <f t="shared" si="7"/>
        <v>1673.47</v>
      </c>
      <c r="BM6" s="35">
        <f t="shared" si="7"/>
        <v>1298.9100000000001</v>
      </c>
      <c r="BN6" s="35">
        <f t="shared" si="7"/>
        <v>1243.71</v>
      </c>
      <c r="BO6" s="35">
        <f t="shared" si="7"/>
        <v>1194.1500000000001</v>
      </c>
      <c r="BP6" s="34" t="str">
        <f>IF(BP7="","",IF(BP7="-","【-】","【"&amp;SUBSTITUTE(TEXT(BP7,"#,##0.00"),"-","△")&amp;"】"))</f>
        <v>【1,209.40】</v>
      </c>
      <c r="BQ6" s="35">
        <f>IF(BQ7="",NA(),BQ7)</f>
        <v>57.76</v>
      </c>
      <c r="BR6" s="35">
        <f t="shared" ref="BR6:BZ6" si="8">IF(BR7="",NA(),BR7)</f>
        <v>51.59</v>
      </c>
      <c r="BS6" s="35">
        <f t="shared" si="8"/>
        <v>38.229999999999997</v>
      </c>
      <c r="BT6" s="35">
        <f t="shared" si="8"/>
        <v>35.5</v>
      </c>
      <c r="BU6" s="35">
        <f t="shared" si="8"/>
        <v>38.86</v>
      </c>
      <c r="BV6" s="35">
        <f t="shared" si="8"/>
        <v>50.54</v>
      </c>
      <c r="BW6" s="35">
        <f t="shared" si="8"/>
        <v>49.22</v>
      </c>
      <c r="BX6" s="35">
        <f t="shared" si="8"/>
        <v>69.87</v>
      </c>
      <c r="BY6" s="35">
        <f t="shared" si="8"/>
        <v>74.3</v>
      </c>
      <c r="BZ6" s="35">
        <f t="shared" si="8"/>
        <v>72.260000000000005</v>
      </c>
      <c r="CA6" s="34" t="str">
        <f>IF(CA7="","",IF(CA7="-","【-】","【"&amp;SUBSTITUTE(TEXT(CA7,"#,##0.00"),"-","△")&amp;"】"))</f>
        <v>【74.48】</v>
      </c>
      <c r="CB6" s="35">
        <f>IF(CB7="",NA(),CB7)</f>
        <v>336.1</v>
      </c>
      <c r="CC6" s="35">
        <f t="shared" ref="CC6:CK6" si="9">IF(CC7="",NA(),CC7)</f>
        <v>381.06</v>
      </c>
      <c r="CD6" s="35">
        <f t="shared" si="9"/>
        <v>517.32000000000005</v>
      </c>
      <c r="CE6" s="35">
        <f t="shared" si="9"/>
        <v>556.24</v>
      </c>
      <c r="CF6" s="35">
        <f t="shared" si="9"/>
        <v>507.64</v>
      </c>
      <c r="CG6" s="35">
        <f t="shared" si="9"/>
        <v>320.36</v>
      </c>
      <c r="CH6" s="35">
        <f t="shared" si="9"/>
        <v>332.02</v>
      </c>
      <c r="CI6" s="35">
        <f t="shared" si="9"/>
        <v>234.96</v>
      </c>
      <c r="CJ6" s="35">
        <f t="shared" si="9"/>
        <v>221.81</v>
      </c>
      <c r="CK6" s="35">
        <f t="shared" si="9"/>
        <v>230.02</v>
      </c>
      <c r="CL6" s="34" t="str">
        <f>IF(CL7="","",IF(CL7="-","【-】","【"&amp;SUBSTITUTE(TEXT(CL7,"#,##0.00"),"-","△")&amp;"】"))</f>
        <v>【219.46】</v>
      </c>
      <c r="CM6" s="35">
        <f>IF(CM7="",NA(),CM7)</f>
        <v>51.56</v>
      </c>
      <c r="CN6" s="35">
        <f t="shared" ref="CN6:CV6" si="10">IF(CN7="",NA(),CN7)</f>
        <v>51.04</v>
      </c>
      <c r="CO6" s="35">
        <f t="shared" si="10"/>
        <v>51.2</v>
      </c>
      <c r="CP6" s="35">
        <f t="shared" si="10"/>
        <v>53.7</v>
      </c>
      <c r="CQ6" s="35">
        <f t="shared" si="10"/>
        <v>52.19</v>
      </c>
      <c r="CR6" s="35">
        <f t="shared" si="10"/>
        <v>34.74</v>
      </c>
      <c r="CS6" s="35">
        <f t="shared" si="10"/>
        <v>36.65</v>
      </c>
      <c r="CT6" s="35">
        <f t="shared" si="10"/>
        <v>42.9</v>
      </c>
      <c r="CU6" s="35">
        <f t="shared" si="10"/>
        <v>43.36</v>
      </c>
      <c r="CV6" s="35">
        <f t="shared" si="10"/>
        <v>42.56</v>
      </c>
      <c r="CW6" s="34" t="str">
        <f>IF(CW7="","",IF(CW7="-","【-】","【"&amp;SUBSTITUTE(TEXT(CW7,"#,##0.00"),"-","△")&amp;"】"))</f>
        <v>【42.82】</v>
      </c>
      <c r="CX6" s="35">
        <f>IF(CX7="",NA(),CX7)</f>
        <v>72.25</v>
      </c>
      <c r="CY6" s="35">
        <f t="shared" ref="CY6:DG6" si="11">IF(CY7="",NA(),CY7)</f>
        <v>72.989999999999995</v>
      </c>
      <c r="CZ6" s="35">
        <f t="shared" si="11"/>
        <v>74.28</v>
      </c>
      <c r="DA6" s="35">
        <f t="shared" si="11"/>
        <v>74.84</v>
      </c>
      <c r="DB6" s="35">
        <f t="shared" si="11"/>
        <v>74.81</v>
      </c>
      <c r="DC6" s="35">
        <f t="shared" si="11"/>
        <v>70.14</v>
      </c>
      <c r="DD6" s="35">
        <f t="shared" si="11"/>
        <v>68.83</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0.26</v>
      </c>
      <c r="EL6" s="35">
        <f t="shared" si="14"/>
        <v>0.09</v>
      </c>
      <c r="EM6" s="35">
        <f t="shared" si="14"/>
        <v>0.09</v>
      </c>
      <c r="EN6" s="35">
        <f t="shared" si="14"/>
        <v>0.13</v>
      </c>
      <c r="EO6" s="34" t="str">
        <f>IF(EO7="","",IF(EO7="-","【-】","【"&amp;SUBSTITUTE(TEXT(EO7,"#,##0.00"),"-","△")&amp;"】"))</f>
        <v>【0.12】</v>
      </c>
    </row>
    <row r="7" spans="1:145" s="36" customFormat="1" x14ac:dyDescent="0.15">
      <c r="A7" s="28"/>
      <c r="B7" s="37">
        <v>2018</v>
      </c>
      <c r="C7" s="37">
        <v>155811</v>
      </c>
      <c r="D7" s="37">
        <v>47</v>
      </c>
      <c r="E7" s="37">
        <v>17</v>
      </c>
      <c r="F7" s="37">
        <v>4</v>
      </c>
      <c r="G7" s="37">
        <v>0</v>
      </c>
      <c r="H7" s="37" t="s">
        <v>98</v>
      </c>
      <c r="I7" s="37" t="s">
        <v>99</v>
      </c>
      <c r="J7" s="37" t="s">
        <v>100</v>
      </c>
      <c r="K7" s="37" t="s">
        <v>101</v>
      </c>
      <c r="L7" s="37" t="s">
        <v>102</v>
      </c>
      <c r="M7" s="37" t="s">
        <v>103</v>
      </c>
      <c r="N7" s="38" t="s">
        <v>104</v>
      </c>
      <c r="O7" s="38" t="s">
        <v>105</v>
      </c>
      <c r="P7" s="38">
        <v>74.349999999999994</v>
      </c>
      <c r="Q7" s="38">
        <v>94.25</v>
      </c>
      <c r="R7" s="38">
        <v>3672</v>
      </c>
      <c r="S7" s="38">
        <v>5653</v>
      </c>
      <c r="T7" s="38">
        <v>299.61</v>
      </c>
      <c r="U7" s="38">
        <v>18.87</v>
      </c>
      <c r="V7" s="38">
        <v>4144</v>
      </c>
      <c r="W7" s="38">
        <v>2</v>
      </c>
      <c r="X7" s="38">
        <v>2072</v>
      </c>
      <c r="Y7" s="38">
        <v>57.39</v>
      </c>
      <c r="Z7" s="38">
        <v>54.97</v>
      </c>
      <c r="AA7" s="38">
        <v>51.31</v>
      </c>
      <c r="AB7" s="38">
        <v>45.2</v>
      </c>
      <c r="AC7" s="38">
        <v>51.72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4209.7299999999996</v>
      </c>
      <c r="BG7" s="38">
        <v>2289.71</v>
      </c>
      <c r="BH7" s="38">
        <v>2163.11</v>
      </c>
      <c r="BI7" s="38">
        <v>2176.4699999999998</v>
      </c>
      <c r="BJ7" s="38">
        <v>1648.87</v>
      </c>
      <c r="BK7" s="38">
        <v>1671.86</v>
      </c>
      <c r="BL7" s="38">
        <v>1673.47</v>
      </c>
      <c r="BM7" s="38">
        <v>1298.9100000000001</v>
      </c>
      <c r="BN7" s="38">
        <v>1243.71</v>
      </c>
      <c r="BO7" s="38">
        <v>1194.1500000000001</v>
      </c>
      <c r="BP7" s="38">
        <v>1209.4000000000001</v>
      </c>
      <c r="BQ7" s="38">
        <v>57.76</v>
      </c>
      <c r="BR7" s="38">
        <v>51.59</v>
      </c>
      <c r="BS7" s="38">
        <v>38.229999999999997</v>
      </c>
      <c r="BT7" s="38">
        <v>35.5</v>
      </c>
      <c r="BU7" s="38">
        <v>38.86</v>
      </c>
      <c r="BV7" s="38">
        <v>50.54</v>
      </c>
      <c r="BW7" s="38">
        <v>49.22</v>
      </c>
      <c r="BX7" s="38">
        <v>69.87</v>
      </c>
      <c r="BY7" s="38">
        <v>74.3</v>
      </c>
      <c r="BZ7" s="38">
        <v>72.260000000000005</v>
      </c>
      <c r="CA7" s="38">
        <v>74.48</v>
      </c>
      <c r="CB7" s="38">
        <v>336.1</v>
      </c>
      <c r="CC7" s="38">
        <v>381.06</v>
      </c>
      <c r="CD7" s="38">
        <v>517.32000000000005</v>
      </c>
      <c r="CE7" s="38">
        <v>556.24</v>
      </c>
      <c r="CF7" s="38">
        <v>507.64</v>
      </c>
      <c r="CG7" s="38">
        <v>320.36</v>
      </c>
      <c r="CH7" s="38">
        <v>332.02</v>
      </c>
      <c r="CI7" s="38">
        <v>234.96</v>
      </c>
      <c r="CJ7" s="38">
        <v>221.81</v>
      </c>
      <c r="CK7" s="38">
        <v>230.02</v>
      </c>
      <c r="CL7" s="38">
        <v>219.46</v>
      </c>
      <c r="CM7" s="38">
        <v>51.56</v>
      </c>
      <c r="CN7" s="38">
        <v>51.04</v>
      </c>
      <c r="CO7" s="38">
        <v>51.2</v>
      </c>
      <c r="CP7" s="38">
        <v>53.7</v>
      </c>
      <c r="CQ7" s="38">
        <v>52.19</v>
      </c>
      <c r="CR7" s="38">
        <v>34.74</v>
      </c>
      <c r="CS7" s="38">
        <v>36.65</v>
      </c>
      <c r="CT7" s="38">
        <v>42.9</v>
      </c>
      <c r="CU7" s="38">
        <v>43.36</v>
      </c>
      <c r="CV7" s="38">
        <v>42.56</v>
      </c>
      <c r="CW7" s="38">
        <v>42.82</v>
      </c>
      <c r="CX7" s="38">
        <v>72.25</v>
      </c>
      <c r="CY7" s="38">
        <v>72.989999999999995</v>
      </c>
      <c r="CZ7" s="38">
        <v>74.28</v>
      </c>
      <c r="DA7" s="38">
        <v>74.84</v>
      </c>
      <c r="DB7" s="38">
        <v>74.81</v>
      </c>
      <c r="DC7" s="38">
        <v>70.14</v>
      </c>
      <c r="DD7" s="38">
        <v>68.83</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0.26</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BSN140</cp:lastModifiedBy>
  <cp:lastPrinted>2020-02-13T23:56:53Z</cp:lastPrinted>
  <dcterms:created xsi:type="dcterms:W3CDTF">2019-12-05T05:11:50Z</dcterms:created>
  <dcterms:modified xsi:type="dcterms:W3CDTF">2020-02-17T04:05:47Z</dcterms:modified>
  <cp:category/>
</cp:coreProperties>
</file>