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H30\29関川村（47水道）\"/>
    </mc:Choice>
  </mc:AlternateContent>
  <xr:revisionPtr revIDLastSave="0" documentId="13_ncr:1_{3960A00A-AC0C-4F3F-9E9E-5ABE1B65D263}" xr6:coauthVersionLast="45" xr6:coauthVersionMax="45" xr10:uidLastSave="{00000000-0000-0000-0000-000000000000}"/>
  <workbookProtection workbookAlgorithmName="SHA-512" workbookHashValue="2WNluDlhZYnlTYSd7FV4KUd/fxDSC3IE9quWkO0szp7ge7pAagzHqSsypxqMashvhVsl/743YmiLvRX+6b7Csg==" workbookSaltValue="BpBCFkHlWhZhNRj8dLTAow==" workbookSpinCount="100000" lockStructure="1"/>
  <bookViews>
    <workbookView xWindow="-120" yWindow="-120" windowWidth="24240" windowHeight="131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I10" i="4"/>
  <c r="BB8" i="4"/>
  <c r="AT8" i="4"/>
  <c r="AD8" i="4"/>
  <c r="W8" i="4"/>
  <c r="P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<sst xmlns="http://schemas.openxmlformats.org/spreadsheetml/2006/main" count="225" uniqueCount="113">
  <si>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</si>
  <si>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</si>
  <si>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</si>
  <si>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</si>
  <si>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</si>
  <si>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</si>
  <si>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</si>
  <si>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</si>
  <si>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</si>
  <si>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</si>
  <si>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</si>
  <si>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</si>
  <si>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</si>
  <si>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</si>
  <si>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</si>
  <si>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</si>
  <si>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</si>
  <si>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</si>
  <si>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</si>
  <si>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</si>
  <si>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</si>
  <si>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</si>
  <si>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</si>
  <si>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</si>
  <si>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</si>
  <si>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</si>
  <si>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</si>
  <si>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</si>
  <si>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</si>
  <si>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</si>
  <si>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</si>
  <si>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</si>
  <si>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</si>
  <si>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</si>
  <si>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</si>
  <si>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</si>
  <si>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</si>
  <si>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</si>
  <si>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</si>
  <si>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</si>
  <si>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</si>
  <si>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</si>
  <si>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</si>
  <si>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</si>
  <si>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</si>
  <si>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</si>
  <si>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</si>
  <si>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</si>
  <si>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</si>
  <si>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</si>
  <si>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</si>
  <si>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</si>
  <si>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</si>
  <si>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</si>
  <si>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</si>
  <si>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</si>
  <si>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</si>
  <si>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</si>
  <si>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</si>
  <si>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</si>
  <si>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</si>
  <si>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</si>
  <si>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</si>
  <si>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</si>
  <si>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</si>
  <si>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</si>
  <si>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</si>
  <si>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</si>
  <si>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</si>
  <si>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</si>
  <si>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</si>
  <si>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</si>
  <si>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</si>
  <si>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</si>
  <si>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</si>
  <si>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</si>
  <si>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</si>
  <si>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</si>
  <si>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</si>
  <si>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</si>
  <si>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</si>
  <si>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</si>
  <si>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</si>
  <si>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</si>
  <si>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</si>
  <si>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</si>
  <si>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</si>
  <si>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</si>
  <si>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</si>
  <si>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</si>
  <si>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</si>
  <si>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</si>
  <si>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</si>
  <si>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</si>
  <si>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</si>
  <si>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</si>
  <si>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</si>
  <si>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</si>
  <si>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</si>
  <si>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</si>
  <si>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</si>
  <si>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</si>
  <si>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</si>
  <si>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</si>
  <si>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</si>
  <si>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</si>
  <si>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</si>
  <si>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</si>
  <si>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</si>
  <si>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</si>
  <si>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収益的収支比率は他の類似団体と比べると高いものの、１００％に達しておらず一般会計からの繰入金に頼る赤字経営となっている。
　企業債残高対給水収益比率は企業債の残高の減少に伴い減少傾向であったが、平成２９年度から水源の更新事業が始まったことにより近年数値が高くなっている。この更新事業は４ヶ年計画の事業でありることから、今後も企業債残高が増える見込のため、企業債残高対給水収益比率も増加が見込まれる。
　給水原価は他の類似団体や全国平均と比べると低いものの、料金収入だけでは事業を維持できず一般会計からの繰入に頼っているため料金回収率は１００％を下回っている。
　給水人口の減少に伴い、施設利用率は年々減少傾向にある。</t>
    <rPh sb="1" eb="3">
      <t>シュウエキ</t>
    </rPh>
    <rPh sb="138" eb="140">
      <t>コウシン</t>
    </rPh>
    <rPh sb="140" eb="142">
      <t>ジギョウ</t>
    </rPh>
    <rPh sb="145" eb="146">
      <t>ネン</t>
    </rPh>
    <rPh sb="146" eb="148">
      <t>ケイカク</t>
    </rPh>
    <rPh sb="149" eb="151">
      <t>ジギョウ</t>
    </rPh>
    <rPh sb="160" eb="162">
      <t>コンゴ</t>
    </rPh>
    <rPh sb="163" eb="165">
      <t>キギョウ</t>
    </rPh>
    <rPh sb="165" eb="166">
      <t>サイ</t>
    </rPh>
    <rPh sb="166" eb="168">
      <t>ザンダカ</t>
    </rPh>
    <rPh sb="169" eb="170">
      <t>フ</t>
    </rPh>
    <rPh sb="172" eb="174">
      <t>ミコミ</t>
    </rPh>
    <rPh sb="178" eb="180">
      <t>キギョウ</t>
    </rPh>
    <rPh sb="180" eb="181">
      <t>サイ</t>
    </rPh>
    <rPh sb="181" eb="183">
      <t>ザンダカ</t>
    </rPh>
    <rPh sb="183" eb="184">
      <t>タイ</t>
    </rPh>
    <rPh sb="184" eb="186">
      <t>キュウスイ</t>
    </rPh>
    <rPh sb="186" eb="188">
      <t>シュウエキ</t>
    </rPh>
    <rPh sb="188" eb="190">
      <t>ヒリツ</t>
    </rPh>
    <rPh sb="191" eb="193">
      <t>ゾウカ</t>
    </rPh>
    <rPh sb="194" eb="196">
      <t>ミコ</t>
    </rPh>
    <rPh sb="202" eb="204">
      <t>キュウスイ</t>
    </rPh>
    <rPh sb="204" eb="206">
      <t>ゲンカ</t>
    </rPh>
    <rPh sb="207" eb="208">
      <t>タ</t>
    </rPh>
    <rPh sb="209" eb="211">
      <t>ルイジ</t>
    </rPh>
    <rPh sb="211" eb="213">
      <t>ダンタイ</t>
    </rPh>
    <rPh sb="214" eb="216">
      <t>ゼンコク</t>
    </rPh>
    <rPh sb="216" eb="218">
      <t>ヘイキン</t>
    </rPh>
    <rPh sb="219" eb="220">
      <t>クラ</t>
    </rPh>
    <rPh sb="223" eb="224">
      <t>ヒク</t>
    </rPh>
    <rPh sb="229" eb="231">
      <t>リョウキン</t>
    </rPh>
    <rPh sb="231" eb="233">
      <t>シュウニュウ</t>
    </rPh>
    <rPh sb="237" eb="239">
      <t>ジギョウ</t>
    </rPh>
    <rPh sb="240" eb="242">
      <t>イジ</t>
    </rPh>
    <rPh sb="245" eb="247">
      <t>イッパン</t>
    </rPh>
    <rPh sb="247" eb="249">
      <t>カイケイ</t>
    </rPh>
    <rPh sb="252" eb="254">
      <t>クリイレ</t>
    </rPh>
    <rPh sb="255" eb="256">
      <t>タヨ</t>
    </rPh>
    <rPh sb="262" eb="264">
      <t>リョウキン</t>
    </rPh>
    <rPh sb="264" eb="266">
      <t>カイシュウ</t>
    </rPh>
    <rPh sb="266" eb="267">
      <t>リツ</t>
    </rPh>
    <rPh sb="273" eb="275">
      <t>シタマワ</t>
    </rPh>
    <rPh sb="282" eb="284">
      <t>キュウスイ</t>
    </rPh>
    <rPh sb="284" eb="286">
      <t>ジンコウ</t>
    </rPh>
    <rPh sb="287" eb="289">
      <t>ゲンショウ</t>
    </rPh>
    <rPh sb="290" eb="291">
      <t>トモナ</t>
    </rPh>
    <rPh sb="293" eb="295">
      <t>シセツ</t>
    </rPh>
    <rPh sb="295" eb="298">
      <t>リヨウリツ</t>
    </rPh>
    <rPh sb="299" eb="301">
      <t>ネンネン</t>
    </rPh>
    <rPh sb="301" eb="303">
      <t>ゲンショウ</t>
    </rPh>
    <rPh sb="303" eb="305">
      <t>ケイコウ</t>
    </rPh>
    <phoneticPr fontId="4"/>
  </si>
  <si>
    <t>　水道施設は日常生活や地域の産業を営むうえで欠かすことのできない重要なインフラである一方で、給水人口の減少に伴い経営は一層厳しくなる見込みである。
　安心安全な水道水を継続的に供給するために、水道施設の更新計画を設定し、計画的な更新、修繕を行い経営の健全化・効率化について検討する必要がある。</t>
    <rPh sb="1" eb="3">
      <t>スイドウ</t>
    </rPh>
    <rPh sb="3" eb="5">
      <t>シセツ</t>
    </rPh>
    <rPh sb="6" eb="8">
      <t>ニチジョウ</t>
    </rPh>
    <rPh sb="8" eb="10">
      <t>セイカツ</t>
    </rPh>
    <rPh sb="11" eb="13">
      <t>チイキ</t>
    </rPh>
    <rPh sb="14" eb="16">
      <t>サンギョウ</t>
    </rPh>
    <rPh sb="17" eb="18">
      <t>イトナ</t>
    </rPh>
    <rPh sb="22" eb="23">
      <t>カ</t>
    </rPh>
    <rPh sb="32" eb="34">
      <t>ジュウヨウ</t>
    </rPh>
    <rPh sb="42" eb="44">
      <t>イッポウ</t>
    </rPh>
    <rPh sb="46" eb="48">
      <t>キュウスイ</t>
    </rPh>
    <rPh sb="48" eb="50">
      <t>ジンコウ</t>
    </rPh>
    <rPh sb="51" eb="53">
      <t>ゲンショウ</t>
    </rPh>
    <rPh sb="54" eb="55">
      <t>トモナ</t>
    </rPh>
    <rPh sb="56" eb="58">
      <t>ケイエイ</t>
    </rPh>
    <rPh sb="59" eb="61">
      <t>イッソウ</t>
    </rPh>
    <rPh sb="61" eb="62">
      <t>キビ</t>
    </rPh>
    <rPh sb="66" eb="68">
      <t>ミコ</t>
    </rPh>
    <rPh sb="75" eb="77">
      <t>アンシン</t>
    </rPh>
    <rPh sb="77" eb="79">
      <t>アンゼン</t>
    </rPh>
    <rPh sb="80" eb="83">
      <t>スイドウスイ</t>
    </rPh>
    <rPh sb="84" eb="87">
      <t>ケイゾクテキ</t>
    </rPh>
    <rPh sb="88" eb="90">
      <t>キョウキュウ</t>
    </rPh>
    <rPh sb="96" eb="98">
      <t>スイドウ</t>
    </rPh>
    <rPh sb="98" eb="100">
      <t>シセツ</t>
    </rPh>
    <rPh sb="101" eb="103">
      <t>コウシン</t>
    </rPh>
    <rPh sb="103" eb="105">
      <t>ケイカク</t>
    </rPh>
    <rPh sb="106" eb="108">
      <t>セッテイ</t>
    </rPh>
    <rPh sb="110" eb="113">
      <t>ケイカクテキ</t>
    </rPh>
    <rPh sb="114" eb="116">
      <t>コウシン</t>
    </rPh>
    <rPh sb="117" eb="119">
      <t>シュウゼン</t>
    </rPh>
    <rPh sb="120" eb="121">
      <t>オコナ</t>
    </rPh>
    <rPh sb="122" eb="124">
      <t>ケイエイ</t>
    </rPh>
    <rPh sb="125" eb="128">
      <t>ケンゼンカ</t>
    </rPh>
    <rPh sb="129" eb="132">
      <t>コウリツカ</t>
    </rPh>
    <rPh sb="136" eb="138">
      <t>ケントウ</t>
    </rPh>
    <rPh sb="140" eb="142">
      <t>ヒツヨウ</t>
    </rPh>
    <phoneticPr fontId="4"/>
  </si>
  <si>
    <t>　平成３０年度は新規給水開始に伴い資産の受贈があり、管路延長が伸びたことで管路更新率が高くなった。しかし、直営での更新工事は近年ほとんど行えていないため管路の老朽化が進んでいる。農業集落排水の整備に合わせて住宅地周辺の配水管を整備したものの、簡易水道事業整備当初からの施設・設備も多く残っており、今後急激な老朽化が見込まれる。
　現状有収率は類似団体と比較すると高いものの、今後老朽管が増えることが予想されるため、投資が集中しないよう計画的な更新が必要となる。</t>
    <rPh sb="26" eb="28">
      <t>カンロ</t>
    </rPh>
    <rPh sb="28" eb="30">
      <t>エンチョウ</t>
    </rPh>
    <rPh sb="31" eb="32">
      <t>ノ</t>
    </rPh>
    <rPh sb="53" eb="55">
      <t>チョクエイ</t>
    </rPh>
    <rPh sb="57" eb="59">
      <t>コウシン</t>
    </rPh>
    <rPh sb="59" eb="61">
      <t>コウジ</t>
    </rPh>
    <rPh sb="62" eb="64">
      <t>キンネン</t>
    </rPh>
    <rPh sb="68" eb="69">
      <t>オコナ</t>
    </rPh>
    <rPh sb="76" eb="78">
      <t>カンロ</t>
    </rPh>
    <rPh sb="79" eb="82">
      <t>ロウキュウカ</t>
    </rPh>
    <rPh sb="83" eb="84">
      <t>スス</t>
    </rPh>
    <rPh sb="89" eb="91">
      <t>ノウギョウ</t>
    </rPh>
    <rPh sb="91" eb="93">
      <t>シュウラク</t>
    </rPh>
    <rPh sb="93" eb="95">
      <t>ハイスイ</t>
    </rPh>
    <rPh sb="96" eb="98">
      <t>セイビ</t>
    </rPh>
    <rPh sb="99" eb="100">
      <t>ア</t>
    </rPh>
    <rPh sb="103" eb="106">
      <t>ジュウタクチ</t>
    </rPh>
    <rPh sb="106" eb="108">
      <t>シュウヘン</t>
    </rPh>
    <rPh sb="109" eb="112">
      <t>ハイスイカン</t>
    </rPh>
    <rPh sb="113" eb="115">
      <t>セイビ</t>
    </rPh>
    <rPh sb="121" eb="123">
      <t>カンイ</t>
    </rPh>
    <rPh sb="123" eb="125">
      <t>スイドウ</t>
    </rPh>
    <rPh sb="125" eb="127">
      <t>ジギョウ</t>
    </rPh>
    <rPh sb="127" eb="129">
      <t>セイビ</t>
    </rPh>
    <rPh sb="129" eb="131">
      <t>トウショ</t>
    </rPh>
    <rPh sb="134" eb="136">
      <t>シセツ</t>
    </rPh>
    <rPh sb="137" eb="139">
      <t>セツビ</t>
    </rPh>
    <rPh sb="140" eb="141">
      <t>オオ</t>
    </rPh>
    <rPh sb="142" eb="143">
      <t>ノコ</t>
    </rPh>
    <rPh sb="148" eb="150">
      <t>コンゴ</t>
    </rPh>
    <rPh sb="150" eb="152">
      <t>キュウゲキ</t>
    </rPh>
    <rPh sb="153" eb="156">
      <t>ロウキュウカ</t>
    </rPh>
    <rPh sb="165" eb="167">
      <t>ゲンジョウ</t>
    </rPh>
    <rPh sb="167" eb="169">
      <t>ユウシュウ</t>
    </rPh>
    <rPh sb="169" eb="170">
      <t>リツ</t>
    </rPh>
    <rPh sb="171" eb="173">
      <t>ルイジ</t>
    </rPh>
    <rPh sb="173" eb="175">
      <t>ダンタイ</t>
    </rPh>
    <rPh sb="176" eb="178">
      <t>ヒカク</t>
    </rPh>
    <rPh sb="181" eb="182">
      <t>タカ</t>
    </rPh>
    <rPh sb="187" eb="189">
      <t>コンゴ</t>
    </rPh>
    <rPh sb="189" eb="191">
      <t>ロウキュウ</t>
    </rPh>
    <rPh sb="191" eb="192">
      <t>カン</t>
    </rPh>
    <rPh sb="193" eb="194">
      <t>フ</t>
    </rPh>
    <rPh sb="199" eb="201">
      <t>ヨソウ</t>
    </rPh>
    <rPh sb="207" eb="209">
      <t>トウシ</t>
    </rPh>
    <rPh sb="210" eb="212">
      <t>シュウチュウ</t>
    </rPh>
    <rPh sb="217" eb="220">
      <t>ケイカクテキ</t>
    </rPh>
    <rPh sb="221" eb="223">
      <t>コウシン</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</si>
</sst>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0.02</c:v>
                </c:pt>
                <c:pt idx="4" formatCode="#,##0.00;&quot;△&quot;#,##0.00;&quot;-&quot;">
                  <c:v>1.23</c:v>
                </c:pt>
              </c:numCache>
            </c:numRef>
          </c:val>
          <c:extLst>
            <c:ext xmlns:c16="http://schemas.microsoft.com/office/drawing/2014/chart" uri="{C3380CC4-5D6E-409C-BE32-E72D297353CC}">
              <c16:uniqueId val="{00000000-9345-432B-957E-96EEAE6FE38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9345-432B-957E-96EEAE6FE38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66.599999999999994</c:v>
                </c:pt>
                <c:pt idx="1">
                  <c:v>60.44</c:v>
                </c:pt>
                <c:pt idx="2">
                  <c:v>58.8</c:v>
                </c:pt>
                <c:pt idx="3">
                  <c:v>51.7</c:v>
                </c:pt>
                <c:pt idx="4">
                  <c:v>49.63</c:v>
                </c:pt>
              </c:numCache>
            </c:numRef>
          </c:val>
          <c:extLst>
            <c:ext xmlns:c16="http://schemas.microsoft.com/office/drawing/2014/chart" uri="{C3380CC4-5D6E-409C-BE32-E72D297353CC}">
              <c16:uniqueId val="{00000000-9569-46D3-B33C-446AB1E1D71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9569-46D3-B33C-446AB1E1D71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80.5</c:v>
                </c:pt>
                <c:pt idx="1">
                  <c:v>84.5</c:v>
                </c:pt>
                <c:pt idx="2">
                  <c:v>87.8</c:v>
                </c:pt>
                <c:pt idx="3">
                  <c:v>85.33</c:v>
                </c:pt>
                <c:pt idx="4">
                  <c:v>93.81</c:v>
                </c:pt>
              </c:numCache>
            </c:numRef>
          </c:val>
          <c:extLst>
            <c:ext xmlns:c16="http://schemas.microsoft.com/office/drawing/2014/chart" uri="{C3380CC4-5D6E-409C-BE32-E72D297353CC}">
              <c16:uniqueId val="{00000000-444D-49D8-9573-20340A35BCA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444D-49D8-9573-20340A35BCA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90.9</c:v>
                </c:pt>
                <c:pt idx="1">
                  <c:v>96.75</c:v>
                </c:pt>
                <c:pt idx="2">
                  <c:v>92.03</c:v>
                </c:pt>
                <c:pt idx="3">
                  <c:v>99.66</c:v>
                </c:pt>
                <c:pt idx="4">
                  <c:v>91</c:v>
                </c:pt>
              </c:numCache>
            </c:numRef>
          </c:val>
          <c:extLst>
            <c:ext xmlns:c16="http://schemas.microsoft.com/office/drawing/2014/chart" uri="{C3380CC4-5D6E-409C-BE32-E72D297353CC}">
              <c16:uniqueId val="{00000000-8941-472B-A5E0-A4FD99322FC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8941-472B-A5E0-A4FD99322FC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09-41FA-B288-D779D9E0B2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09-41FA-B288-D779D9E0B2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1-4E66-B9AF-D3ABD7A2760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1-4E66-B9AF-D3ABD7A2760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56-44F3-8F32-80BFE744AE8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6-44F3-8F32-80BFE744AE8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85-4E48-98C2-E8FEC6BACDB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5-4E48-98C2-E8FEC6BACDB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363.95</c:v>
                </c:pt>
                <c:pt idx="1">
                  <c:v>348.3</c:v>
                </c:pt>
                <c:pt idx="2">
                  <c:v>328.2</c:v>
                </c:pt>
                <c:pt idx="3">
                  <c:v>650.41999999999996</c:v>
                </c:pt>
                <c:pt idx="4">
                  <c:v>863.65</c:v>
                </c:pt>
              </c:numCache>
            </c:numRef>
          </c:val>
          <c:extLst>
            <c:ext xmlns:c16="http://schemas.microsoft.com/office/drawing/2014/chart" uri="{C3380CC4-5D6E-409C-BE32-E72D297353CC}">
              <c16:uniqueId val="{00000000-D0E8-4B9E-BFD5-79CDBD22F86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D0E8-4B9E-BFD5-79CDBD22F86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70.069999999999993</c:v>
                </c:pt>
                <c:pt idx="1">
                  <c:v>79.25</c:v>
                </c:pt>
                <c:pt idx="2">
                  <c:v>57.03</c:v>
                </c:pt>
                <c:pt idx="3">
                  <c:v>88.19</c:v>
                </c:pt>
                <c:pt idx="4">
                  <c:v>73.05</c:v>
                </c:pt>
              </c:numCache>
            </c:numRef>
          </c:val>
          <c:extLst>
            <c:ext xmlns:c16="http://schemas.microsoft.com/office/drawing/2014/chart" uri="{C3380CC4-5D6E-409C-BE32-E72D297353CC}">
              <c16:uniqueId val="{00000000-1858-40B7-AA27-D40F9E86507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1858-40B7-AA27-D40F9E86507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257.73</c:v>
                </c:pt>
                <c:pt idx="1">
                  <c:v>232.38</c:v>
                </c:pt>
                <c:pt idx="2">
                  <c:v>316.27999999999997</c:v>
                </c:pt>
                <c:pt idx="3">
                  <c:v>208.46</c:v>
                </c:pt>
                <c:pt idx="4">
                  <c:v>249.56</c:v>
                </c:pt>
              </c:numCache>
            </c:numRef>
          </c:val>
          <c:extLst>
            <c:ext xmlns:c16="http://schemas.microsoft.com/office/drawing/2014/chart" uri="{C3380CC4-5D6E-409C-BE32-E72D297353CC}">
              <c16:uniqueId val="{00000000-76EE-494A-B1DA-2134139612B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76EE-494A-B1DA-2134139612B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関川村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5653</v>
      </c>
      <c r="AM8" s="50"/>
      <c r="AN8" s="50"/>
      <c r="AO8" s="50"/>
      <c r="AP8" s="50"/>
      <c r="AQ8" s="50"/>
      <c r="AR8" s="50"/>
      <c r="AS8" s="50"/>
      <c r="AT8" s="46">
        <f>データ!$S$6</f>
        <v>299.61</v>
      </c>
      <c r="AU8" s="46"/>
      <c r="AV8" s="46"/>
      <c r="AW8" s="46"/>
      <c r="AX8" s="46"/>
      <c r="AY8" s="46"/>
      <c r="AZ8" s="46"/>
      <c r="BA8" s="46"/>
      <c r="BB8" s="46">
        <f>データ!$T$6</f>
        <v>18.87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19.989999999999998</v>
      </c>
      <c r="Q10" s="46"/>
      <c r="R10" s="46"/>
      <c r="S10" s="46"/>
      <c r="T10" s="46"/>
      <c r="U10" s="46"/>
      <c r="V10" s="46"/>
      <c r="W10" s="50">
        <f>データ!$Q$6</f>
        <v>3240</v>
      </c>
      <c r="X10" s="50"/>
      <c r="Y10" s="50"/>
      <c r="Z10" s="50"/>
      <c r="AA10" s="50"/>
      <c r="AB10" s="50"/>
      <c r="AC10" s="50"/>
      <c r="AD10" s="2"/>
      <c r="AE10" s="2"/>
      <c r="AF10" s="2"/>
      <c r="AG10" s="2"/>
      <c r="AH10" s="2"/>
      <c r="AI10" s="2"/>
      <c r="AJ10" s="2"/>
      <c r="AK10" s="2"/>
      <c r="AL10" s="50">
        <f>データ!$U$6</f>
        <v>1114</v>
      </c>
      <c r="AM10" s="50"/>
      <c r="AN10" s="50"/>
      <c r="AO10" s="50"/>
      <c r="AP10" s="50"/>
      <c r="AQ10" s="50"/>
      <c r="AR10" s="50"/>
      <c r="AS10" s="50"/>
      <c r="AT10" s="46">
        <f>データ!$V$6</f>
        <v>10.55</v>
      </c>
      <c r="AU10" s="46"/>
      <c r="AV10" s="46"/>
      <c r="AW10" s="46"/>
      <c r="AX10" s="46"/>
      <c r="AY10" s="46"/>
      <c r="AZ10" s="46"/>
      <c r="BA10" s="46"/>
      <c r="BB10" s="46">
        <f>データ!$W$6</f>
        <v>105.59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VvkXC64MuoKgEShEbD2umKBTjqM/u+Q+oElZUUtpoCkbnoUpTiCePsaopVBuZ4mjzXUyGzPFQhpBFViu3BRHJw==" saltValue="p0tnVIiVjvnOgls2D21b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155811</v>
      </c>
      <c r="D6" s="34">
        <f t="shared" si="3"/>
        <v>47</v>
      </c>
      <c r="E6" s="34">
        <f t="shared" si="3"/>
        <v>1</v>
      </c>
      <c r="F6" s="34">
        <f t="shared" si="3"/>
        <v>0</v>
      </c>
      <c r="G6" s="34">
        <f t="shared" si="3"/>
        <v>0</v>
      </c>
      <c r="H6" s="34" t="str">
        <f t="shared" si="3"/>
        <v>新潟県　関川村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19.989999999999998</v>
      </c>
      <c r="Q6" s="35">
        <f t="shared" si="3"/>
        <v>3240</v>
      </c>
      <c r="R6" s="35">
        <f t="shared" si="3"/>
        <v>5653</v>
      </c>
      <c r="S6" s="35">
        <f t="shared" si="3"/>
        <v>299.61</v>
      </c>
      <c r="T6" s="35">
        <f t="shared" si="3"/>
        <v>18.87</v>
      </c>
      <c r="U6" s="35">
        <f t="shared" si="3"/>
        <v>1114</v>
      </c>
      <c r="V6" s="35">
        <f t="shared" si="3"/>
        <v>10.55</v>
      </c>
      <c r="W6" s="35">
        <f t="shared" si="3"/>
        <v>105.59</v>
      </c>
      <c r="X6" s="36">
        <f>IF(X7="",NA(),X7)</f>
        <v>90.9</v>
      </c>
      <c r="Y6" s="36">
        <f t="shared" ref="Y6:AG6" si="4">IF(Y7="",NA(),Y7)</f>
        <v>96.75</v>
      </c>
      <c r="Z6" s="36">
        <f t="shared" si="4"/>
        <v>92.03</v>
      </c>
      <c r="AA6" s="36">
        <f t="shared" si="4"/>
        <v>99.66</v>
      </c>
      <c r="AB6" s="36">
        <f t="shared" si="4"/>
        <v>91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363.95</v>
      </c>
      <c r="BF6" s="36">
        <f t="shared" ref="BF6:BN6" si="7">IF(BF7="",NA(),BF7)</f>
        <v>348.3</v>
      </c>
      <c r="BG6" s="36">
        <f t="shared" si="7"/>
        <v>328.2</v>
      </c>
      <c r="BH6" s="36">
        <f t="shared" si="7"/>
        <v>650.41999999999996</v>
      </c>
      <c r="BI6" s="36">
        <f t="shared" si="7"/>
        <v>863.65</v>
      </c>
      <c r="BJ6" s="36">
        <f t="shared" si="7"/>
        <v>1486.62</v>
      </c>
      <c r="BK6" s="36">
        <f t="shared" si="7"/>
        <v>1510.14</v>
      </c>
      <c r="BL6" s="36">
        <f t="shared" si="7"/>
        <v>1595.62</v>
      </c>
      <c r="BM6" s="36">
        <f t="shared" si="7"/>
        <v>1302.33</v>
      </c>
      <c r="BN6" s="36">
        <f t="shared" si="7"/>
        <v>1274.21</v>
      </c>
      <c r="BO6" s="35" t="str">
        <f>IF(BO7="","",IF(BO7="-","【-】","【"&amp;SUBSTITUTE(TEXT(BO7,"#,##0.00"),"-","△")&amp;"】"))</f>
        <v>【1,074.14】</v>
      </c>
      <c r="BP6" s="36">
        <f>IF(BP7="",NA(),BP7)</f>
        <v>70.069999999999993</v>
      </c>
      <c r="BQ6" s="36">
        <f t="shared" ref="BQ6:BY6" si="8">IF(BQ7="",NA(),BQ7)</f>
        <v>79.25</v>
      </c>
      <c r="BR6" s="36">
        <f t="shared" si="8"/>
        <v>57.03</v>
      </c>
      <c r="BS6" s="36">
        <f t="shared" si="8"/>
        <v>88.19</v>
      </c>
      <c r="BT6" s="36">
        <f t="shared" si="8"/>
        <v>73.05</v>
      </c>
      <c r="BU6" s="36">
        <f t="shared" si="8"/>
        <v>24.39</v>
      </c>
      <c r="BV6" s="36">
        <f t="shared" si="8"/>
        <v>22.67</v>
      </c>
      <c r="BW6" s="36">
        <f t="shared" si="8"/>
        <v>37.92</v>
      </c>
      <c r="BX6" s="36">
        <f t="shared" si="8"/>
        <v>40.89</v>
      </c>
      <c r="BY6" s="36">
        <f t="shared" si="8"/>
        <v>41.25</v>
      </c>
      <c r="BZ6" s="35" t="str">
        <f>IF(BZ7="","",IF(BZ7="-","【-】","【"&amp;SUBSTITUTE(TEXT(BZ7,"#,##0.00"),"-","△")&amp;"】"))</f>
        <v>【54.36】</v>
      </c>
      <c r="CA6" s="36">
        <f>IF(CA7="",NA(),CA7)</f>
        <v>257.73</v>
      </c>
      <c r="CB6" s="36">
        <f t="shared" ref="CB6:CJ6" si="9">IF(CB7="",NA(),CB7)</f>
        <v>232.38</v>
      </c>
      <c r="CC6" s="36">
        <f t="shared" si="9"/>
        <v>316.27999999999997</v>
      </c>
      <c r="CD6" s="36">
        <f t="shared" si="9"/>
        <v>208.46</v>
      </c>
      <c r="CE6" s="36">
        <f t="shared" si="9"/>
        <v>249.56</v>
      </c>
      <c r="CF6" s="36">
        <f t="shared" si="9"/>
        <v>734.18</v>
      </c>
      <c r="CG6" s="36">
        <f t="shared" si="9"/>
        <v>789.62</v>
      </c>
      <c r="CH6" s="36">
        <f t="shared" si="9"/>
        <v>423.18</v>
      </c>
      <c r="CI6" s="36">
        <f t="shared" si="9"/>
        <v>383.2</v>
      </c>
      <c r="CJ6" s="36">
        <f t="shared" si="9"/>
        <v>383.25</v>
      </c>
      <c r="CK6" s="35" t="str">
        <f>IF(CK7="","",IF(CK7="-","【-】","【"&amp;SUBSTITUTE(TEXT(CK7,"#,##0.00"),"-","△")&amp;"】"))</f>
        <v>【296.40】</v>
      </c>
      <c r="CL6" s="36">
        <f>IF(CL7="",NA(),CL7)</f>
        <v>66.599999999999994</v>
      </c>
      <c r="CM6" s="36">
        <f t="shared" ref="CM6:CU6" si="10">IF(CM7="",NA(),CM7)</f>
        <v>60.44</v>
      </c>
      <c r="CN6" s="36">
        <f t="shared" si="10"/>
        <v>58.8</v>
      </c>
      <c r="CO6" s="36">
        <f t="shared" si="10"/>
        <v>51.7</v>
      </c>
      <c r="CP6" s="36">
        <f t="shared" si="10"/>
        <v>49.63</v>
      </c>
      <c r="CQ6" s="36">
        <f t="shared" si="10"/>
        <v>48.36</v>
      </c>
      <c r="CR6" s="36">
        <f t="shared" si="10"/>
        <v>48.7</v>
      </c>
      <c r="CS6" s="36">
        <f t="shared" si="10"/>
        <v>46.9</v>
      </c>
      <c r="CT6" s="36">
        <f t="shared" si="10"/>
        <v>47.95</v>
      </c>
      <c r="CU6" s="36">
        <f t="shared" si="10"/>
        <v>48.26</v>
      </c>
      <c r="CV6" s="35" t="str">
        <f>IF(CV7="","",IF(CV7="-","【-】","【"&amp;SUBSTITUTE(TEXT(CV7,"#,##0.00"),"-","△")&amp;"】"))</f>
        <v>【55.95】</v>
      </c>
      <c r="CW6" s="36">
        <f>IF(CW7="",NA(),CW7)</f>
        <v>80.5</v>
      </c>
      <c r="CX6" s="36">
        <f t="shared" ref="CX6:DF6" si="11">IF(CX7="",NA(),CX7)</f>
        <v>84.5</v>
      </c>
      <c r="CY6" s="36">
        <f t="shared" si="11"/>
        <v>87.8</v>
      </c>
      <c r="CZ6" s="36">
        <f t="shared" si="11"/>
        <v>85.33</v>
      </c>
      <c r="DA6" s="36">
        <f t="shared" si="11"/>
        <v>93.81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0.02</v>
      </c>
      <c r="EH6" s="36">
        <f t="shared" si="14"/>
        <v>1.23</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155811</v>
      </c>
      <c r="D7" s="38">
        <v>47</v>
      </c>
      <c r="E7" s="38">
        <v>1</v>
      </c>
      <c r="F7" s="38">
        <v>0</v>
      </c>
      <c r="G7" s="38">
        <v>0</v>
      </c>
      <c r="H7" s="38" t="s">
        <v>97</v>
      </c>
      <c r="I7" s="38" t="s">
        <v>98</v>
      </c>
      <c r="J7" s="38" t="s">
        <v>99</v>
      </c>
      <c r="K7" s="38" t="s">
        <v>100</v>
      </c>
      <c r="L7" s="38" t="s">
        <v>101</v>
      </c>
      <c r="M7" s="38" t="s">
        <v>102</v>
      </c>
      <c r="N7" s="39" t="s">
        <v>103</v>
      </c>
      <c r="O7" s="39" t="s">
        <v>104</v>
      </c>
      <c r="P7" s="39">
        <v>19.989999999999998</v>
      </c>
      <c r="Q7" s="39">
        <v>3240</v>
      </c>
      <c r="R7" s="39">
        <v>5653</v>
      </c>
      <c r="S7" s="39">
        <v>299.61</v>
      </c>
      <c r="T7" s="39">
        <v>18.87</v>
      </c>
      <c r="U7" s="39">
        <v>1114</v>
      </c>
      <c r="V7" s="39">
        <v>10.55</v>
      </c>
      <c r="W7" s="39">
        <v>105.59</v>
      </c>
      <c r="X7" s="39">
        <v>90.9</v>
      </c>
      <c r="Y7" s="39">
        <v>96.75</v>
      </c>
      <c r="Z7" s="39">
        <v>92.03</v>
      </c>
      <c r="AA7" s="39">
        <v>99.66</v>
      </c>
      <c r="AB7" s="39">
        <v>91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363.95</v>
      </c>
      <c r="BF7" s="39">
        <v>348.3</v>
      </c>
      <c r="BG7" s="39">
        <v>328.2</v>
      </c>
      <c r="BH7" s="39">
        <v>650.41999999999996</v>
      </c>
      <c r="BI7" s="39">
        <v>863.65</v>
      </c>
      <c r="BJ7" s="39">
        <v>1486.62</v>
      </c>
      <c r="BK7" s="39">
        <v>1510.14</v>
      </c>
      <c r="BL7" s="39">
        <v>1595.62</v>
      </c>
      <c r="BM7" s="39">
        <v>1302.33</v>
      </c>
      <c r="BN7" s="39">
        <v>1274.21</v>
      </c>
      <c r="BO7" s="39">
        <v>1074.1400000000001</v>
      </c>
      <c r="BP7" s="39">
        <v>70.069999999999993</v>
      </c>
      <c r="BQ7" s="39">
        <v>79.25</v>
      </c>
      <c r="BR7" s="39">
        <v>57.03</v>
      </c>
      <c r="BS7" s="39">
        <v>88.19</v>
      </c>
      <c r="BT7" s="39">
        <v>73.05</v>
      </c>
      <c r="BU7" s="39">
        <v>24.39</v>
      </c>
      <c r="BV7" s="39">
        <v>22.67</v>
      </c>
      <c r="BW7" s="39">
        <v>37.92</v>
      </c>
      <c r="BX7" s="39">
        <v>40.89</v>
      </c>
      <c r="BY7" s="39">
        <v>41.25</v>
      </c>
      <c r="BZ7" s="39">
        <v>54.36</v>
      </c>
      <c r="CA7" s="39">
        <v>257.73</v>
      </c>
      <c r="CB7" s="39">
        <v>232.38</v>
      </c>
      <c r="CC7" s="39">
        <v>316.27999999999997</v>
      </c>
      <c r="CD7" s="39">
        <v>208.46</v>
      </c>
      <c r="CE7" s="39">
        <v>249.56</v>
      </c>
      <c r="CF7" s="39">
        <v>734.18</v>
      </c>
      <c r="CG7" s="39">
        <v>789.62</v>
      </c>
      <c r="CH7" s="39">
        <v>423.18</v>
      </c>
      <c r="CI7" s="39">
        <v>383.2</v>
      </c>
      <c r="CJ7" s="39">
        <v>383.25</v>
      </c>
      <c r="CK7" s="39">
        <v>296.39999999999998</v>
      </c>
      <c r="CL7" s="39">
        <v>66.599999999999994</v>
      </c>
      <c r="CM7" s="39">
        <v>60.44</v>
      </c>
      <c r="CN7" s="39">
        <v>58.8</v>
      </c>
      <c r="CO7" s="39">
        <v>51.7</v>
      </c>
      <c r="CP7" s="39">
        <v>49.63</v>
      </c>
      <c r="CQ7" s="39">
        <v>48.36</v>
      </c>
      <c r="CR7" s="39">
        <v>48.7</v>
      </c>
      <c r="CS7" s="39">
        <v>46.9</v>
      </c>
      <c r="CT7" s="39">
        <v>47.95</v>
      </c>
      <c r="CU7" s="39">
        <v>48.26</v>
      </c>
      <c r="CV7" s="39">
        <v>55.95</v>
      </c>
      <c r="CW7" s="39">
        <v>80.5</v>
      </c>
      <c r="CX7" s="39">
        <v>84.5</v>
      </c>
      <c r="CY7" s="39">
        <v>87.8</v>
      </c>
      <c r="CZ7" s="39">
        <v>85.33</v>
      </c>
      <c r="DA7" s="39">
        <v>93.81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0.02</v>
      </c>
      <c r="EH7" s="39">
        <v>1.23</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cp:lastModifiedBy>
  <cp:lastPrinted>2020-02-06T23:36:24Z</cp:lastPrinted>
  <dcterms:created xsi:type="dcterms:W3CDTF">2019-12-05T04:36:38Z</dcterms:created>
  <dcterms:modified xsi:type="dcterms:W3CDTF">2020-02-06T23:45:10Z</dcterms:modified>
  <cp:category/>
</cp:coreProperties>
</file>