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0.178.20.2\502建設水道班（上下水道部門）\◆予算・決算関係（水道環境班）\5.経営比較分析表\R04\29_関川村\29関川村（46水道）\"/>
    </mc:Choice>
  </mc:AlternateContent>
  <xr:revisionPtr revIDLastSave="0" documentId="13_ncr:1_{C697500D-B1E7-4005-996C-D6A566C2A972}" xr6:coauthVersionLast="47" xr6:coauthVersionMax="47" xr10:uidLastSave="{00000000-0000-0000-0000-000000000000}"/>
  <workbookProtection workbookAlgorithmName="SHA-512" workbookHashValue="iAAn7PL9l43LIvooGUyr+6G+jKJYvDi1APL6hMRlCRFG82di04m0jUnKCovQ83f1q/KmAILGoSUWew1LMEbNFQ==" workbookSaltValue="8fdG8fUKe14F2JkNmsGHP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AL8" i="4" s="1"/>
  <c r="Q6" i="5"/>
  <c r="P6" i="5"/>
  <c r="O6" i="5"/>
  <c r="I10" i="4" s="1"/>
  <c r="N6" i="5"/>
  <c r="B10" i="4" s="1"/>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G85" i="4"/>
  <c r="BB10" i="4"/>
  <c r="W10" i="4"/>
  <c r="P10" i="4"/>
  <c r="BB8" i="4"/>
  <c r="AD8" i="4"/>
  <c r="W8" i="4"/>
  <c r="P8" i="4"/>
  <c r="B6" i="4"/>
</calcChain>
</file>

<file path=xl/sharedStrings.xml><?xml version="1.0" encoding="utf-8"?>
<sst xmlns="http://schemas.openxmlformats.org/spreadsheetml/2006/main" count="272" uniqueCount="114">
  <si>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</si>
  <si>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</si>
  <si>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</si>
  <si>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</si>
  <si>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</si>
  <si>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</si>
  <si>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</si>
  <si>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</si>
  <si>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</si>
  <si>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</si>
  <si>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</si>
  <si>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</si>
  <si>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</si>
  <si>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</si>
  <si>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</si>
  <si>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</si>
  <si>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</si>
  <si>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</si>
  <si>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</si>
  <si>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</si>
  <si>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</si>
  <si>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</si>
  <si>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</si>
  <si>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</si>
  <si>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</si>
  <si>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</si>
  <si>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</si>
  <si>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</si>
  <si>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</si>
  <si>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</si>
  <si>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</si>
  <si>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</si>
  <si>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</si>
  <si>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</si>
  <si>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</si>
  <si>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</si>
  <si>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</si>
  <si>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</si>
  <si>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</si>
  <si>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</si>
  <si>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</si>
  <si>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</si>
  <si>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</si>
  <si>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</si>
  <si>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</si>
  <si>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</si>
  <si>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</si>
  <si>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</si>
  <si>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</si>
  <si>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</si>
  <si>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</si>
  <si>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</si>
  <si>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</si>
  <si>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</si>
  <si>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</si>
  <si>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</si>
  <si>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</si>
  <si>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</si>
  <si>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</si>
  <si>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</si>
  <si>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</si>
  <si>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</si>
  <si>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</si>
  <si>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</si>
  <si>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</si>
  <si>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</si>
  <si>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</si>
  <si>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</si>
  <si>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</si>
  <si>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</si>
  <si>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</si>
  <si>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</si>
  <si>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</si>
  <si>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</si>
  <si>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</si>
  <si>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</si>
  <si>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</si>
  <si>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</si>
  <si>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</si>
  <si>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</si>
  <si>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</si>
  <si>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</si>
  <si>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</si>
  <si>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</si>
  <si>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</si>
  <si>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</si>
  <si>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</si>
  <si>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</si>
  <si>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</si>
  <si>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</si>
  <si>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</si>
  <si>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</si>
  <si>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</si>
  <si>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</si>
  <si>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</si>
  <si>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</si>
  <si>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</si>
  <si>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</si>
  <si>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</si>
  <si>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</si>
  <si>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</si>
  <si>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</si>
  <si>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</si>
  <si>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</si>
  <si>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</si>
  <si>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</si>
  <si>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</si>
  <si>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</si>
  <si>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</si>
  <si>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</si>
  <si>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</si>
  <si>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令和2年度から関川村上水道事業と関川村簡易水道事業をソフト統合して、法適用簡易水道となったことにより、令和2年度から4年度までの比較分析表となっている。
　経常収支比率は、126.1％となり例年よりも増加しているが、令和4年8月豪雨災害にかかった費用等を一般会計から繰り入れたためである。累積欠損金比率は、累積欠損金が発生していないため0％である。留保資金に回せるだけの資金の余裕がないため、他の類似団体に比べて流動比率は低くなっている。企業債残高対給水収益比率は、年々企業債現在高が減少しているため、減少傾向となっていいて、他の類似団体と比較しても同程度である。料金回収率は、人件費や電気料の高騰により減少し、R4年度決算では、70％を割り込んでいる。給水原価については、昨年と比べ有収水量が下がったものの、費用も下がったため、例年並みの数値となっている。令和4年8月豪雨災害で被災した住民に対して水道料の減免を行い無効水量となったことで、有収率が悪化した。</t>
    <rPh sb="35" eb="38">
      <t>ホウテキヨウ</t>
    </rPh>
    <rPh sb="52" eb="54">
      <t>レイワ</t>
    </rPh>
    <rPh sb="55" eb="57">
      <t>ネンド</t>
    </rPh>
    <rPh sb="60" eb="62">
      <t>ネンド</t>
    </rPh>
    <rPh sb="65" eb="67">
      <t>ヒカク</t>
    </rPh>
    <rPh sb="67" eb="69">
      <t>ブンセキ</t>
    </rPh>
    <rPh sb="69" eb="70">
      <t>ヒョウ</t>
    </rPh>
    <rPh sb="79" eb="85">
      <t>ケイジョウシュウシヒリツ</t>
    </rPh>
    <rPh sb="96" eb="98">
      <t>レイネン</t>
    </rPh>
    <rPh sb="101" eb="103">
      <t>ゾウカ</t>
    </rPh>
    <rPh sb="109" eb="111">
      <t>レイワ</t>
    </rPh>
    <rPh sb="112" eb="113">
      <t>ネン</t>
    </rPh>
    <rPh sb="114" eb="115">
      <t>ガツ</t>
    </rPh>
    <rPh sb="115" eb="117">
      <t>ゴウウ</t>
    </rPh>
    <rPh sb="117" eb="119">
      <t>サイガイ</t>
    </rPh>
    <rPh sb="124" eb="126">
      <t>ヒヨウ</t>
    </rPh>
    <rPh sb="126" eb="127">
      <t>トウ</t>
    </rPh>
    <rPh sb="128" eb="130">
      <t>イッパン</t>
    </rPh>
    <rPh sb="130" eb="132">
      <t>カイケイ</t>
    </rPh>
    <rPh sb="134" eb="135">
      <t>ク</t>
    </rPh>
    <rPh sb="136" eb="137">
      <t>イ</t>
    </rPh>
    <rPh sb="145" eb="147">
      <t>ルイセキ</t>
    </rPh>
    <rPh sb="147" eb="149">
      <t>ケッソン</t>
    </rPh>
    <rPh sb="149" eb="150">
      <t>キン</t>
    </rPh>
    <rPh sb="150" eb="152">
      <t>ヒリツ</t>
    </rPh>
    <rPh sb="234" eb="236">
      <t>ネンネン</t>
    </rPh>
    <rPh sb="243" eb="245">
      <t>ゲンショウ</t>
    </rPh>
    <rPh sb="252" eb="254">
      <t>ゲンショウ</t>
    </rPh>
    <rPh sb="254" eb="256">
      <t>ケイコウ</t>
    </rPh>
    <rPh sb="264" eb="265">
      <t>タ</t>
    </rPh>
    <rPh sb="266" eb="270">
      <t>ルイジダンタイ</t>
    </rPh>
    <rPh sb="271" eb="273">
      <t>ヒカク</t>
    </rPh>
    <rPh sb="276" eb="279">
      <t>ドウテイド</t>
    </rPh>
    <rPh sb="283" eb="285">
      <t>リョウキン</t>
    </rPh>
    <rPh sb="285" eb="287">
      <t>カイシュウ</t>
    </rPh>
    <rPh sb="287" eb="288">
      <t>リツ</t>
    </rPh>
    <rPh sb="290" eb="293">
      <t>ジンケンヒ</t>
    </rPh>
    <rPh sb="294" eb="296">
      <t>デンキ</t>
    </rPh>
    <rPh sb="296" eb="297">
      <t>リョウ</t>
    </rPh>
    <rPh sb="298" eb="300">
      <t>コウトウ</t>
    </rPh>
    <rPh sb="303" eb="305">
      <t>ゲンショウ</t>
    </rPh>
    <rPh sb="309" eb="311">
      <t>ネンド</t>
    </rPh>
    <rPh sb="311" eb="313">
      <t>ケッサン</t>
    </rPh>
    <rPh sb="320" eb="321">
      <t>ワ</t>
    </rPh>
    <rPh sb="322" eb="323">
      <t>コ</t>
    </rPh>
    <rPh sb="328" eb="330">
      <t>キュウスイ</t>
    </rPh>
    <rPh sb="330" eb="332">
      <t>ゲンカ</t>
    </rPh>
    <rPh sb="338" eb="340">
      <t>サクネン</t>
    </rPh>
    <rPh sb="341" eb="342">
      <t>クラ</t>
    </rPh>
    <rPh sb="343" eb="347">
      <t>ユウシュウスイリョウ</t>
    </rPh>
    <rPh sb="348" eb="349">
      <t>サ</t>
    </rPh>
    <rPh sb="356" eb="358">
      <t>ヒヨウ</t>
    </rPh>
    <rPh sb="359" eb="360">
      <t>サ</t>
    </rPh>
    <rPh sb="366" eb="368">
      <t>レイネン</t>
    </rPh>
    <rPh sb="368" eb="369">
      <t>ナ</t>
    </rPh>
    <rPh sb="371" eb="373">
      <t>スウチ</t>
    </rPh>
    <rPh sb="380" eb="382">
      <t>レイワ</t>
    </rPh>
    <rPh sb="383" eb="384">
      <t>ネン</t>
    </rPh>
    <rPh sb="385" eb="386">
      <t>ガツ</t>
    </rPh>
    <rPh sb="386" eb="388">
      <t>ゴウウ</t>
    </rPh>
    <rPh sb="388" eb="390">
      <t>サイガイ</t>
    </rPh>
    <rPh sb="391" eb="393">
      <t>ヒサイ</t>
    </rPh>
    <rPh sb="395" eb="397">
      <t>ジュウミン</t>
    </rPh>
    <rPh sb="398" eb="399">
      <t>タイ</t>
    </rPh>
    <rPh sb="401" eb="403">
      <t>スイドウ</t>
    </rPh>
    <rPh sb="403" eb="404">
      <t>リョウ</t>
    </rPh>
    <rPh sb="405" eb="407">
      <t>ゲンメン</t>
    </rPh>
    <rPh sb="408" eb="409">
      <t>オコナ</t>
    </rPh>
    <rPh sb="410" eb="412">
      <t>ムコウ</t>
    </rPh>
    <rPh sb="412" eb="414">
      <t>スイリョウ</t>
    </rPh>
    <rPh sb="422" eb="425">
      <t>ユウシュウリツ</t>
    </rPh>
    <rPh sb="426" eb="428">
      <t>アッカ</t>
    </rPh>
    <phoneticPr fontId="4"/>
  </si>
  <si>
    <t>　有形固定資産減価償却率は、他の類似団体と同様に年々増加傾向となっている。特に、管路経年化率は、昭和50年代後半に布設した水道管が多く残っているため、急激に増加している。令和4年豪雨災害により予定していた工事を行うことができなったことで、管路更新率が前年に比べ低下し、他の類似団体と比べても低い値となっている。</t>
    <rPh sb="1" eb="3">
      <t>ユウケイ</t>
    </rPh>
    <rPh sb="3" eb="5">
      <t>コテイ</t>
    </rPh>
    <rPh sb="5" eb="7">
      <t>シサン</t>
    </rPh>
    <rPh sb="7" eb="9">
      <t>ゲンカ</t>
    </rPh>
    <rPh sb="9" eb="11">
      <t>ショウキャク</t>
    </rPh>
    <rPh sb="11" eb="12">
      <t>リツ</t>
    </rPh>
    <rPh sb="14" eb="15">
      <t>ホカ</t>
    </rPh>
    <rPh sb="16" eb="18">
      <t>ルイジ</t>
    </rPh>
    <rPh sb="18" eb="20">
      <t>ダンタイ</t>
    </rPh>
    <rPh sb="21" eb="23">
      <t>ドウヨウ</t>
    </rPh>
    <rPh sb="24" eb="26">
      <t>ネンネン</t>
    </rPh>
    <rPh sb="26" eb="28">
      <t>ゾウカ</t>
    </rPh>
    <rPh sb="28" eb="30">
      <t>ケイコウ</t>
    </rPh>
    <rPh sb="37" eb="38">
      <t>トク</t>
    </rPh>
    <rPh sb="40" eb="42">
      <t>カンロ</t>
    </rPh>
    <rPh sb="42" eb="44">
      <t>ケイネン</t>
    </rPh>
    <rPh sb="44" eb="45">
      <t>カ</t>
    </rPh>
    <rPh sb="45" eb="46">
      <t>リツ</t>
    </rPh>
    <rPh sb="48" eb="50">
      <t>ショウワ</t>
    </rPh>
    <rPh sb="52" eb="56">
      <t>ネンダイコウハン</t>
    </rPh>
    <rPh sb="57" eb="59">
      <t>フセツ</t>
    </rPh>
    <rPh sb="61" eb="63">
      <t>スイドウ</t>
    </rPh>
    <rPh sb="63" eb="64">
      <t>カン</t>
    </rPh>
    <rPh sb="65" eb="66">
      <t>オオ</t>
    </rPh>
    <rPh sb="67" eb="68">
      <t>ノコ</t>
    </rPh>
    <rPh sb="75" eb="77">
      <t>キュウゲキ</t>
    </rPh>
    <rPh sb="78" eb="80">
      <t>ゾウカ</t>
    </rPh>
    <rPh sb="85" eb="87">
      <t>レイワ</t>
    </rPh>
    <rPh sb="88" eb="89">
      <t>ネン</t>
    </rPh>
    <rPh sb="89" eb="93">
      <t>ゴウウサイガイ</t>
    </rPh>
    <rPh sb="96" eb="98">
      <t>ヨテイ</t>
    </rPh>
    <rPh sb="102" eb="104">
      <t>コウジ</t>
    </rPh>
    <rPh sb="105" eb="106">
      <t>オコナ</t>
    </rPh>
    <rPh sb="119" eb="121">
      <t>カンロ</t>
    </rPh>
    <rPh sb="121" eb="123">
      <t>コウシン</t>
    </rPh>
    <rPh sb="123" eb="124">
      <t>リツ</t>
    </rPh>
    <rPh sb="125" eb="127">
      <t>ゼンネン</t>
    </rPh>
    <rPh sb="128" eb="129">
      <t>クラ</t>
    </rPh>
    <rPh sb="130" eb="132">
      <t>テイカ</t>
    </rPh>
    <rPh sb="134" eb="135">
      <t>タ</t>
    </rPh>
    <rPh sb="136" eb="138">
      <t>ルイジ</t>
    </rPh>
    <rPh sb="138" eb="140">
      <t>ダンタイ</t>
    </rPh>
    <rPh sb="141" eb="142">
      <t>クラ</t>
    </rPh>
    <rPh sb="145" eb="146">
      <t>ヒク</t>
    </rPh>
    <rPh sb="147" eb="148">
      <t>アタイ</t>
    </rPh>
    <phoneticPr fontId="4"/>
  </si>
  <si>
    <t>　令和2年度に上水道と簡易水道の経営を統合したことにより、事務量を軽減することができた。しかし、施設の統合を伴わないソフト統合であるため経費の削減効果は僅かである。
　人口減少に伴い料金収入が減る一方で、老朽施設の更新や物価の上昇による費用の増加が続いている。収入の増加が見込めない中で、今後も同様の傾向が続き経営の厳しさは増している。
　また、給水原価と実際の水道料金には大きな乖離があることから、今後料金改定を含め、長期的な視点での事業収支計画に基づき経営の健全化を図る必要がある。</t>
    <rPh sb="1" eb="3">
      <t>レイワ</t>
    </rPh>
    <rPh sb="4" eb="6">
      <t>ネンド</t>
    </rPh>
    <rPh sb="7" eb="10">
      <t>ジョウスイドウ</t>
    </rPh>
    <rPh sb="11" eb="13">
      <t>カンイ</t>
    </rPh>
    <rPh sb="13" eb="15">
      <t>スイドウ</t>
    </rPh>
    <rPh sb="16" eb="18">
      <t>ケイエイ</t>
    </rPh>
    <rPh sb="19" eb="21">
      <t>トウゴウ</t>
    </rPh>
    <rPh sb="29" eb="31">
      <t>ジム</t>
    </rPh>
    <rPh sb="31" eb="32">
      <t>リョウ</t>
    </rPh>
    <rPh sb="33" eb="35">
      <t>ケイゲン</t>
    </rPh>
    <rPh sb="48" eb="50">
      <t>シセツ</t>
    </rPh>
    <rPh sb="51" eb="53">
      <t>トウゴウ</t>
    </rPh>
    <rPh sb="54" eb="55">
      <t>トモナ</t>
    </rPh>
    <rPh sb="61" eb="63">
      <t>トウゴウ</t>
    </rPh>
    <rPh sb="68" eb="70">
      <t>ケイヒ</t>
    </rPh>
    <rPh sb="71" eb="73">
      <t>サクゲン</t>
    </rPh>
    <rPh sb="73" eb="75">
      <t>コウカ</t>
    </rPh>
    <rPh sb="76" eb="77">
      <t>ワズ</t>
    </rPh>
    <rPh sb="84" eb="86">
      <t>ジンコウ</t>
    </rPh>
    <rPh sb="86" eb="88">
      <t>ゲンショウ</t>
    </rPh>
    <rPh sb="89" eb="90">
      <t>トモナ</t>
    </rPh>
    <rPh sb="91" eb="93">
      <t>リョウキン</t>
    </rPh>
    <rPh sb="93" eb="95">
      <t>シュウニュウ</t>
    </rPh>
    <rPh sb="96" eb="97">
      <t>ヘ</t>
    </rPh>
    <rPh sb="98" eb="100">
      <t>イッポウ</t>
    </rPh>
    <rPh sb="102" eb="104">
      <t>ロウキュウ</t>
    </rPh>
    <rPh sb="104" eb="106">
      <t>シセツ</t>
    </rPh>
    <rPh sb="107" eb="109">
      <t>コウシン</t>
    </rPh>
    <rPh sb="110" eb="112">
      <t>ブッカ</t>
    </rPh>
    <rPh sb="113" eb="115">
      <t>ジョウショウ</t>
    </rPh>
    <rPh sb="118" eb="120">
      <t>ヒヨウ</t>
    </rPh>
    <rPh sb="121" eb="123">
      <t>ゾウカ</t>
    </rPh>
    <rPh sb="124" eb="125">
      <t>ツヅ</t>
    </rPh>
    <rPh sb="130" eb="132">
      <t>シュウニュウ</t>
    </rPh>
    <rPh sb="133" eb="135">
      <t>ゾウカ</t>
    </rPh>
    <rPh sb="136" eb="138">
      <t>ミコ</t>
    </rPh>
    <rPh sb="141" eb="142">
      <t>ナカ</t>
    </rPh>
    <rPh sb="144" eb="146">
      <t>コンゴ</t>
    </rPh>
    <rPh sb="147" eb="149">
      <t>ドウヨウ</t>
    </rPh>
    <rPh sb="150" eb="152">
      <t>ケイコウ</t>
    </rPh>
    <rPh sb="153" eb="154">
      <t>ツヅ</t>
    </rPh>
    <rPh sb="155" eb="157">
      <t>ケイエイ</t>
    </rPh>
    <rPh sb="158" eb="159">
      <t>キビ</t>
    </rPh>
    <rPh sb="162" eb="163">
      <t>マ</t>
    </rPh>
    <rPh sb="173" eb="175">
      <t>キュウスイ</t>
    </rPh>
    <rPh sb="175" eb="177">
      <t>ゲンカ</t>
    </rPh>
    <rPh sb="178" eb="180">
      <t>ジッサイ</t>
    </rPh>
    <rPh sb="181" eb="183">
      <t>スイドウ</t>
    </rPh>
    <rPh sb="183" eb="185">
      <t>リョウキン</t>
    </rPh>
    <rPh sb="187" eb="188">
      <t>オオ</t>
    </rPh>
    <rPh sb="190" eb="192">
      <t>カイリ</t>
    </rPh>
    <rPh sb="200" eb="202">
      <t>コンゴ</t>
    </rPh>
    <rPh sb="202" eb="204">
      <t>リョウキン</t>
    </rPh>
    <rPh sb="204" eb="206">
      <t>カイテイ</t>
    </rPh>
    <rPh sb="207" eb="208">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</si>
</sst>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0.01</c:v>
                </c:pt>
                <c:pt idx="3">
                  <c:v>7.0000000000000007E-2</c:v>
                </c:pt>
                <c:pt idx="4">
                  <c:v>0.01</c:v>
                </c:pt>
              </c:numCache>
            </c:numRef>
          </c:val>
          <c:extLst>
            <c:ext xmlns:c16="http://schemas.microsoft.com/office/drawing/2014/chart" uri="{C3380CC4-5D6E-409C-BE32-E72D297353CC}">
              <c16:uniqueId val="{00000000-53F1-44ED-97BE-565EAB292E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1.1499999999999999</c:v>
                </c:pt>
                <c:pt idx="3">
                  <c:v>0.28999999999999998</c:v>
                </c:pt>
                <c:pt idx="4">
                  <c:v>0.39</c:v>
                </c:pt>
              </c:numCache>
            </c:numRef>
          </c:val>
          <c:smooth val="0"/>
          <c:extLst>
            <c:ext xmlns:c16="http://schemas.microsoft.com/office/drawing/2014/chart" uri="{C3380CC4-5D6E-409C-BE32-E72D297353CC}">
              <c16:uniqueId val="{00000001-53F1-44ED-97BE-565EAB292E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60.26</c:v>
                </c:pt>
                <c:pt idx="3">
                  <c:v>60.72</c:v>
                </c:pt>
                <c:pt idx="4">
                  <c:v>61.98</c:v>
                </c:pt>
              </c:numCache>
            </c:numRef>
          </c:val>
          <c:extLst>
            <c:ext xmlns:c16="http://schemas.microsoft.com/office/drawing/2014/chart" uri="{C3380CC4-5D6E-409C-BE32-E72D297353CC}">
              <c16:uniqueId val="{00000000-48B1-4178-B9CA-2EBC9EC200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48.86</c:v>
                </c:pt>
                <c:pt idx="3">
                  <c:v>49</c:v>
                </c:pt>
                <c:pt idx="4">
                  <c:v>50.07</c:v>
                </c:pt>
              </c:numCache>
            </c:numRef>
          </c:val>
          <c:smooth val="0"/>
          <c:extLst>
            <c:ext xmlns:c16="http://schemas.microsoft.com/office/drawing/2014/chart" uri="{C3380CC4-5D6E-409C-BE32-E72D297353CC}">
              <c16:uniqueId val="{00000001-48B1-4178-B9CA-2EBC9EC200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77.89</c:v>
                </c:pt>
                <c:pt idx="3">
                  <c:v>75.989999999999995</c:v>
                </c:pt>
                <c:pt idx="4">
                  <c:v>68.37</c:v>
                </c:pt>
              </c:numCache>
            </c:numRef>
          </c:val>
          <c:extLst>
            <c:ext xmlns:c16="http://schemas.microsoft.com/office/drawing/2014/chart" uri="{C3380CC4-5D6E-409C-BE32-E72D297353CC}">
              <c16:uniqueId val="{00000000-BF74-40AE-819E-EDAAD106EA6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76.48</c:v>
                </c:pt>
                <c:pt idx="3">
                  <c:v>75.64</c:v>
                </c:pt>
                <c:pt idx="4">
                  <c:v>75.7</c:v>
                </c:pt>
              </c:numCache>
            </c:numRef>
          </c:val>
          <c:smooth val="0"/>
          <c:extLst>
            <c:ext xmlns:c16="http://schemas.microsoft.com/office/drawing/2014/chart" uri="{C3380CC4-5D6E-409C-BE32-E72D297353CC}">
              <c16:uniqueId val="{00000001-BF74-40AE-819E-EDAAD106EA6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109.9</c:v>
                </c:pt>
                <c:pt idx="3">
                  <c:v>109.64</c:v>
                </c:pt>
                <c:pt idx="4">
                  <c:v>126.1</c:v>
                </c:pt>
              </c:numCache>
            </c:numRef>
          </c:val>
          <c:extLst>
            <c:ext xmlns:c16="http://schemas.microsoft.com/office/drawing/2014/chart" uri="{C3380CC4-5D6E-409C-BE32-E72D297353CC}">
              <c16:uniqueId val="{00000000-CB40-4443-899E-FB7528B1A6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103.82</c:v>
                </c:pt>
                <c:pt idx="3">
                  <c:v>105.75</c:v>
                </c:pt>
                <c:pt idx="4">
                  <c:v>105.52</c:v>
                </c:pt>
              </c:numCache>
            </c:numRef>
          </c:val>
          <c:smooth val="0"/>
          <c:extLst>
            <c:ext xmlns:c16="http://schemas.microsoft.com/office/drawing/2014/chart" uri="{C3380CC4-5D6E-409C-BE32-E72D297353CC}">
              <c16:uniqueId val="{00000001-CB40-4443-899E-FB7528B1A6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44.22</c:v>
                </c:pt>
                <c:pt idx="3">
                  <c:v>47.58</c:v>
                </c:pt>
                <c:pt idx="4">
                  <c:v>50.33</c:v>
                </c:pt>
              </c:numCache>
            </c:numRef>
          </c:val>
          <c:extLst>
            <c:ext xmlns:c16="http://schemas.microsoft.com/office/drawing/2014/chart" uri="{C3380CC4-5D6E-409C-BE32-E72D297353CC}">
              <c16:uniqueId val="{00000000-E1B0-4065-BC7D-7F7D87AD8D0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39.409999999999997</c:v>
                </c:pt>
                <c:pt idx="3">
                  <c:v>41.18</c:v>
                </c:pt>
                <c:pt idx="4">
                  <c:v>42.98</c:v>
                </c:pt>
              </c:numCache>
            </c:numRef>
          </c:val>
          <c:smooth val="0"/>
          <c:extLst>
            <c:ext xmlns:c16="http://schemas.microsoft.com/office/drawing/2014/chart" uri="{C3380CC4-5D6E-409C-BE32-E72D297353CC}">
              <c16:uniqueId val="{00000001-E1B0-4065-BC7D-7F7D87AD8D0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20.38</c:v>
                </c:pt>
                <c:pt idx="3">
                  <c:v>24.84</c:v>
                </c:pt>
                <c:pt idx="4">
                  <c:v>32.89</c:v>
                </c:pt>
              </c:numCache>
            </c:numRef>
          </c:val>
          <c:extLst>
            <c:ext xmlns:c16="http://schemas.microsoft.com/office/drawing/2014/chart" uri="{C3380CC4-5D6E-409C-BE32-E72D297353CC}">
              <c16:uniqueId val="{00000000-25A1-4BA5-92DD-15400094CE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20.97</c:v>
                </c:pt>
                <c:pt idx="3">
                  <c:v>21.65</c:v>
                </c:pt>
                <c:pt idx="4">
                  <c:v>23.24</c:v>
                </c:pt>
              </c:numCache>
            </c:numRef>
          </c:val>
          <c:smooth val="0"/>
          <c:extLst>
            <c:ext xmlns:c16="http://schemas.microsoft.com/office/drawing/2014/chart" uri="{C3380CC4-5D6E-409C-BE32-E72D297353CC}">
              <c16:uniqueId val="{00000001-25A1-4BA5-92DD-15400094CE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CC3-45E7-86D4-CE55AA9BBB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31.54</c:v>
                </c:pt>
                <c:pt idx="3">
                  <c:v>31.15</c:v>
                </c:pt>
                <c:pt idx="4">
                  <c:v>30.01</c:v>
                </c:pt>
              </c:numCache>
            </c:numRef>
          </c:val>
          <c:smooth val="0"/>
          <c:extLst>
            <c:ext xmlns:c16="http://schemas.microsoft.com/office/drawing/2014/chart" uri="{C3380CC4-5D6E-409C-BE32-E72D297353CC}">
              <c16:uniqueId val="{00000001-BCC3-45E7-86D4-CE55AA9BBB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178.85</c:v>
                </c:pt>
                <c:pt idx="3">
                  <c:v>160.38999999999999</c:v>
                </c:pt>
                <c:pt idx="4">
                  <c:v>165.79</c:v>
                </c:pt>
              </c:numCache>
            </c:numRef>
          </c:val>
          <c:extLst>
            <c:ext xmlns:c16="http://schemas.microsoft.com/office/drawing/2014/chart" uri="{C3380CC4-5D6E-409C-BE32-E72D297353CC}">
              <c16:uniqueId val="{00000000-1098-4E39-93DC-B3373C3D1D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302.22000000000003</c:v>
                </c:pt>
                <c:pt idx="3">
                  <c:v>263.45</c:v>
                </c:pt>
                <c:pt idx="4">
                  <c:v>249.43</c:v>
                </c:pt>
              </c:numCache>
            </c:numRef>
          </c:val>
          <c:smooth val="0"/>
          <c:extLst>
            <c:ext xmlns:c16="http://schemas.microsoft.com/office/drawing/2014/chart" uri="{C3380CC4-5D6E-409C-BE32-E72D297353CC}">
              <c16:uniqueId val="{00000001-1098-4E39-93DC-B3373C3D1D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1087.0999999999999</c:v>
                </c:pt>
                <c:pt idx="3">
                  <c:v>1007.88</c:v>
                </c:pt>
                <c:pt idx="4">
                  <c:v>998.97</c:v>
                </c:pt>
              </c:numCache>
            </c:numRef>
          </c:val>
          <c:extLst>
            <c:ext xmlns:c16="http://schemas.microsoft.com/office/drawing/2014/chart" uri="{C3380CC4-5D6E-409C-BE32-E72D297353CC}">
              <c16:uniqueId val="{00000000-B021-4342-813F-E3FD45B3BE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970.36</c:v>
                </c:pt>
                <c:pt idx="3">
                  <c:v>940.22</c:v>
                </c:pt>
                <c:pt idx="4">
                  <c:v>922.05</c:v>
                </c:pt>
              </c:numCache>
            </c:numRef>
          </c:val>
          <c:smooth val="0"/>
          <c:extLst>
            <c:ext xmlns:c16="http://schemas.microsoft.com/office/drawing/2014/chart" uri="{C3380CC4-5D6E-409C-BE32-E72D297353CC}">
              <c16:uniqueId val="{00000001-B021-4342-813F-E3FD45B3BE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75.52</c:v>
                </c:pt>
                <c:pt idx="3">
                  <c:v>70.78</c:v>
                </c:pt>
                <c:pt idx="4">
                  <c:v>69.64</c:v>
                </c:pt>
              </c:numCache>
            </c:numRef>
          </c:val>
          <c:extLst>
            <c:ext xmlns:c16="http://schemas.microsoft.com/office/drawing/2014/chart" uri="{C3380CC4-5D6E-409C-BE32-E72D297353CC}">
              <c16:uniqueId val="{00000000-40B8-4A8D-8C50-DFEE2BD1B27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64.52</c:v>
                </c:pt>
                <c:pt idx="3">
                  <c:v>66.8</c:v>
                </c:pt>
                <c:pt idx="4">
                  <c:v>64.39</c:v>
                </c:pt>
              </c:numCache>
            </c:numRef>
          </c:val>
          <c:smooth val="0"/>
          <c:extLst>
            <c:ext xmlns:c16="http://schemas.microsoft.com/office/drawing/2014/chart" uri="{C3380CC4-5D6E-409C-BE32-E72D297353CC}">
              <c16:uniqueId val="{00000001-40B8-4A8D-8C50-DFEE2BD1B27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221.8</c:v>
                </c:pt>
                <c:pt idx="3">
                  <c:v>237.46</c:v>
                </c:pt>
                <c:pt idx="4">
                  <c:v>241.79</c:v>
                </c:pt>
              </c:numCache>
            </c:numRef>
          </c:val>
          <c:extLst>
            <c:ext xmlns:c16="http://schemas.microsoft.com/office/drawing/2014/chart" uri="{C3380CC4-5D6E-409C-BE32-E72D297353CC}">
              <c16:uniqueId val="{00000000-7C9F-4FB7-B18F-6817C67835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270.68</c:v>
                </c:pt>
                <c:pt idx="3">
                  <c:v>268.88</c:v>
                </c:pt>
                <c:pt idx="4">
                  <c:v>258.89999999999998</c:v>
                </c:pt>
              </c:numCache>
            </c:numRef>
          </c:val>
          <c:smooth val="0"/>
          <c:extLst>
            <c:ext xmlns:c16="http://schemas.microsoft.com/office/drawing/2014/chart" uri="{C3380CC4-5D6E-409C-BE32-E72D297353CC}">
              <c16:uniqueId val="{00000001-7C9F-4FB7-B18F-6817C67835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3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新潟県　関川村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4996</v>
      </c>
      <c r="AM8" s="45"/>
      <c r="AN8" s="45"/>
      <c r="AO8" s="45"/>
      <c r="AP8" s="45"/>
      <c r="AQ8" s="45"/>
      <c r="AR8" s="45"/>
      <c r="AS8" s="45"/>
      <c r="AT8" s="46">
        <f>データ!$S$6</f>
        <v>299.61</v>
      </c>
      <c r="AU8" s="47"/>
      <c r="AV8" s="47"/>
      <c r="AW8" s="47"/>
      <c r="AX8" s="47"/>
      <c r="AY8" s="47"/>
      <c r="AZ8" s="47"/>
      <c r="BA8" s="47"/>
      <c r="BB8" s="48">
        <f>データ!$T$6</f>
        <v>16.68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64.89</v>
      </c>
      <c r="J10" s="47"/>
      <c r="K10" s="47"/>
      <c r="L10" s="47"/>
      <c r="M10" s="47"/>
      <c r="N10" s="47"/>
      <c r="O10" s="81"/>
      <c r="P10" s="48">
        <f>データ!$P$6</f>
        <v>93.67</v>
      </c>
      <c r="Q10" s="48"/>
      <c r="R10" s="48"/>
      <c r="S10" s="48"/>
      <c r="T10" s="48"/>
      <c r="U10" s="48"/>
      <c r="V10" s="48"/>
      <c r="W10" s="45">
        <f>データ!$Q$6</f>
        <v>3300</v>
      </c>
      <c r="X10" s="45"/>
      <c r="Y10" s="45"/>
      <c r="Z10" s="45"/>
      <c r="AA10" s="45"/>
      <c r="AB10" s="45"/>
      <c r="AC10" s="45"/>
      <c r="AD10" s="2"/>
      <c r="AE10" s="2"/>
      <c r="AF10" s="2"/>
      <c r="AG10" s="2"/>
      <c r="AH10" s="2"/>
      <c r="AI10" s="2"/>
      <c r="AJ10" s="2"/>
      <c r="AK10" s="2"/>
      <c r="AL10" s="45">
        <f>データ!$U$6</f>
        <v>4616</v>
      </c>
      <c r="AM10" s="45"/>
      <c r="AN10" s="45"/>
      <c r="AO10" s="45"/>
      <c r="AP10" s="45"/>
      <c r="AQ10" s="45"/>
      <c r="AR10" s="45"/>
      <c r="AS10" s="45"/>
      <c r="AT10" s="46">
        <f>データ!$V$6</f>
        <v>38.6</v>
      </c>
      <c r="AU10" s="47"/>
      <c r="AV10" s="47"/>
      <c r="AW10" s="47"/>
      <c r="AX10" s="47"/>
      <c r="AY10" s="47"/>
      <c r="AZ10" s="47"/>
      <c r="BA10" s="47"/>
      <c r="BB10" s="48">
        <f>データ!$W$6</f>
        <v>119.59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5qF3yRIdyvrqZlUBdBooisznimQDm3gJ9XP/w0Sog3z1RJq3CRFFNkyv/O0Vv+Pe4N3uuJ/v+FvOkdAjknnPiA==" saltValue="/oiQ8L9+McMccnYCSqF+o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155811</v>
      </c>
      <c r="D6" s="20">
        <f t="shared" si="3"/>
        <v>46</v>
      </c>
      <c r="E6" s="20">
        <f t="shared" si="3"/>
        <v>1</v>
      </c>
      <c r="F6" s="20">
        <f t="shared" si="3"/>
        <v>0</v>
      </c>
      <c r="G6" s="20">
        <f t="shared" si="3"/>
        <v>5</v>
      </c>
      <c r="H6" s="20" t="str">
        <f t="shared" si="3"/>
        <v>新潟県　関川村</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64.89</v>
      </c>
      <c r="P6" s="21">
        <f t="shared" si="3"/>
        <v>93.67</v>
      </c>
      <c r="Q6" s="21">
        <f t="shared" si="3"/>
        <v>3300</v>
      </c>
      <c r="R6" s="21">
        <f t="shared" si="3"/>
        <v>4996</v>
      </c>
      <c r="S6" s="21">
        <f t="shared" si="3"/>
        <v>299.61</v>
      </c>
      <c r="T6" s="21">
        <f t="shared" si="3"/>
        <v>16.68</v>
      </c>
      <c r="U6" s="21">
        <f t="shared" si="3"/>
        <v>4616</v>
      </c>
      <c r="V6" s="21">
        <f t="shared" si="3"/>
        <v>38.6</v>
      </c>
      <c r="W6" s="21">
        <f t="shared" si="3"/>
        <v>119.59</v>
      </c>
      <c r="X6" s="22" t="str">
        <f>IF(X7="",NA(),X7)</f>
        <v>-</v>
      </c>
      <c r="Y6" s="22" t="str">
        <f t="shared" ref="Y6:AG6" si="4">IF(Y7="",NA(),Y7)</f>
        <v>-</v>
      </c>
      <c r="Z6" s="22">
        <f t="shared" si="4"/>
        <v>109.9</v>
      </c>
      <c r="AA6" s="22">
        <f t="shared" si="4"/>
        <v>109.64</v>
      </c>
      <c r="AB6" s="22">
        <f t="shared" si="4"/>
        <v>126.1</v>
      </c>
      <c r="AC6" s="22" t="str">
        <f t="shared" si="4"/>
        <v>-</v>
      </c>
      <c r="AD6" s="22" t="str">
        <f t="shared" si="4"/>
        <v>-</v>
      </c>
      <c r="AE6" s="22">
        <f t="shared" si="4"/>
        <v>103.82</v>
      </c>
      <c r="AF6" s="22">
        <f t="shared" si="4"/>
        <v>105.75</v>
      </c>
      <c r="AG6" s="22">
        <f t="shared" si="4"/>
        <v>105.52</v>
      </c>
      <c r="AH6" s="21" t="str">
        <f>IF(AH7="","",IF(AH7="-","【-】","【"&amp;SUBSTITUTE(TEXT(AH7,"#,##0.00"),"-","△")&amp;"】"))</f>
        <v>【104.96】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31.54</v>
      </c>
      <c r="AQ6" s="22">
        <f t="shared" si="5"/>
        <v>31.15</v>
      </c>
      <c r="AR6" s="22">
        <f t="shared" si="5"/>
        <v>30.01</v>
      </c>
      <c r="AS6" s="21" t="str">
        <f>IF(AS7="","",IF(AS7="-","【-】","【"&amp;SUBSTITUTE(TEXT(AS7,"#,##0.00"),"-","△")&amp;"】"))</f>
        <v>【30.67】</v>
      </c>
      <c r="AT6" s="22" t="str">
        <f>IF(AT7="",NA(),AT7)</f>
        <v>-</v>
      </c>
      <c r="AU6" s="22" t="str">
        <f t="shared" ref="AU6:BC6" si="6">IF(AU7="",NA(),AU7)</f>
        <v>-</v>
      </c>
      <c r="AV6" s="22">
        <f t="shared" si="6"/>
        <v>178.85</v>
      </c>
      <c r="AW6" s="22">
        <f t="shared" si="6"/>
        <v>160.38999999999999</v>
      </c>
      <c r="AX6" s="22">
        <f t="shared" si="6"/>
        <v>165.79</v>
      </c>
      <c r="AY6" s="22" t="str">
        <f t="shared" si="6"/>
        <v>-</v>
      </c>
      <c r="AZ6" s="22" t="str">
        <f t="shared" si="6"/>
        <v>-</v>
      </c>
      <c r="BA6" s="22">
        <f t="shared" si="6"/>
        <v>302.22000000000003</v>
      </c>
      <c r="BB6" s="22">
        <f t="shared" si="6"/>
        <v>263.45</v>
      </c>
      <c r="BC6" s="22">
        <f t="shared" si="6"/>
        <v>249.43</v>
      </c>
      <c r="BD6" s="21" t="str">
        <f>IF(BD7="","",IF(BD7="-","【-】","【"&amp;SUBSTITUTE(TEXT(BD7,"#,##0.00"),"-","△")&amp;"】"))</f>
        <v>【195.24】</v>
      </c>
      <c r="BE6" s="22" t="str">
        <f>IF(BE7="",NA(),BE7)</f>
        <v>-</v>
      </c>
      <c r="BF6" s="22" t="str">
        <f t="shared" ref="BF6:BN6" si="7">IF(BF7="",NA(),BF7)</f>
        <v>-</v>
      </c>
      <c r="BG6" s="22">
        <f t="shared" si="7"/>
        <v>1087.0999999999999</v>
      </c>
      <c r="BH6" s="22">
        <f t="shared" si="7"/>
        <v>1007.88</v>
      </c>
      <c r="BI6" s="22">
        <f t="shared" si="7"/>
        <v>998.97</v>
      </c>
      <c r="BJ6" s="22" t="str">
        <f t="shared" si="7"/>
        <v>-</v>
      </c>
      <c r="BK6" s="22" t="str">
        <f t="shared" si="7"/>
        <v>-</v>
      </c>
      <c r="BL6" s="22">
        <f t="shared" si="7"/>
        <v>970.36</v>
      </c>
      <c r="BM6" s="22">
        <f t="shared" si="7"/>
        <v>940.22</v>
      </c>
      <c r="BN6" s="22">
        <f t="shared" si="7"/>
        <v>922.05</v>
      </c>
      <c r="BO6" s="21" t="str">
        <f>IF(BO7="","",IF(BO7="-","【-】","【"&amp;SUBSTITUTE(TEXT(BO7,"#,##0.00"),"-","△")&amp;"】"))</f>
        <v>【1,090.93】</v>
      </c>
      <c r="BP6" s="22" t="str">
        <f>IF(BP7="",NA(),BP7)</f>
        <v>-</v>
      </c>
      <c r="BQ6" s="22" t="str">
        <f t="shared" ref="BQ6:BY6" si="8">IF(BQ7="",NA(),BQ7)</f>
        <v>-</v>
      </c>
      <c r="BR6" s="22">
        <f t="shared" si="8"/>
        <v>75.52</v>
      </c>
      <c r="BS6" s="22">
        <f t="shared" si="8"/>
        <v>70.78</v>
      </c>
      <c r="BT6" s="22">
        <f t="shared" si="8"/>
        <v>69.64</v>
      </c>
      <c r="BU6" s="22" t="str">
        <f t="shared" si="8"/>
        <v>-</v>
      </c>
      <c r="BV6" s="22" t="str">
        <f t="shared" si="8"/>
        <v>-</v>
      </c>
      <c r="BW6" s="22">
        <f t="shared" si="8"/>
        <v>64.52</v>
      </c>
      <c r="BX6" s="22">
        <f t="shared" si="8"/>
        <v>66.8</v>
      </c>
      <c r="BY6" s="22">
        <f t="shared" si="8"/>
        <v>64.39</v>
      </c>
      <c r="BZ6" s="21" t="str">
        <f>IF(BZ7="","",IF(BZ7="-","【-】","【"&amp;SUBSTITUTE(TEXT(BZ7,"#,##0.00"),"-","△")&amp;"】"))</f>
        <v>【58.61】</v>
      </c>
      <c r="CA6" s="22" t="str">
        <f>IF(CA7="",NA(),CA7)</f>
        <v>-</v>
      </c>
      <c r="CB6" s="22" t="str">
        <f t="shared" ref="CB6:CJ6" si="9">IF(CB7="",NA(),CB7)</f>
        <v>-</v>
      </c>
      <c r="CC6" s="22">
        <f t="shared" si="9"/>
        <v>221.8</v>
      </c>
      <c r="CD6" s="22">
        <f t="shared" si="9"/>
        <v>237.46</v>
      </c>
      <c r="CE6" s="22">
        <f t="shared" si="9"/>
        <v>241.79</v>
      </c>
      <c r="CF6" s="22" t="str">
        <f t="shared" si="9"/>
        <v>-</v>
      </c>
      <c r="CG6" s="22" t="str">
        <f t="shared" si="9"/>
        <v>-</v>
      </c>
      <c r="CH6" s="22">
        <f t="shared" si="9"/>
        <v>270.68</v>
      </c>
      <c r="CI6" s="22">
        <f t="shared" si="9"/>
        <v>268.88</v>
      </c>
      <c r="CJ6" s="22">
        <f t="shared" si="9"/>
        <v>258.89999999999998</v>
      </c>
      <c r="CK6" s="21" t="str">
        <f>IF(CK7="","",IF(CK7="-","【-】","【"&amp;SUBSTITUTE(TEXT(CK7,"#,##0.00"),"-","△")&amp;"】"))</f>
        <v>【274.97】</v>
      </c>
      <c r="CL6" s="22" t="str">
        <f>IF(CL7="",NA(),CL7)</f>
        <v>-</v>
      </c>
      <c r="CM6" s="22" t="str">
        <f t="shared" ref="CM6:CU6" si="10">IF(CM7="",NA(),CM7)</f>
        <v>-</v>
      </c>
      <c r="CN6" s="22">
        <f t="shared" si="10"/>
        <v>60.26</v>
      </c>
      <c r="CO6" s="22">
        <f t="shared" si="10"/>
        <v>60.72</v>
      </c>
      <c r="CP6" s="22">
        <f t="shared" si="10"/>
        <v>61.98</v>
      </c>
      <c r="CQ6" s="22" t="str">
        <f t="shared" si="10"/>
        <v>-</v>
      </c>
      <c r="CR6" s="22" t="str">
        <f t="shared" si="10"/>
        <v>-</v>
      </c>
      <c r="CS6" s="22">
        <f t="shared" si="10"/>
        <v>48.86</v>
      </c>
      <c r="CT6" s="22">
        <f t="shared" si="10"/>
        <v>49</v>
      </c>
      <c r="CU6" s="22">
        <f t="shared" si="10"/>
        <v>50.07</v>
      </c>
      <c r="CV6" s="21" t="str">
        <f>IF(CV7="","",IF(CV7="-","【-】","【"&amp;SUBSTITUTE(TEXT(CV7,"#,##0.00"),"-","△")&amp;"】"))</f>
        <v>【52.36】</v>
      </c>
      <c r="CW6" s="22" t="str">
        <f>IF(CW7="",NA(),CW7)</f>
        <v>-</v>
      </c>
      <c r="CX6" s="22" t="str">
        <f t="shared" ref="CX6:DF6" si="11">IF(CX7="",NA(),CX7)</f>
        <v>-</v>
      </c>
      <c r="CY6" s="22">
        <f t="shared" si="11"/>
        <v>77.89</v>
      </c>
      <c r="CZ6" s="22">
        <f t="shared" si="11"/>
        <v>75.989999999999995</v>
      </c>
      <c r="DA6" s="22">
        <f t="shared" si="11"/>
        <v>68.37</v>
      </c>
      <c r="DB6" s="22" t="str">
        <f t="shared" si="11"/>
        <v>-</v>
      </c>
      <c r="DC6" s="22" t="str">
        <f t="shared" si="11"/>
        <v>-</v>
      </c>
      <c r="DD6" s="22">
        <f t="shared" si="11"/>
        <v>76.48</v>
      </c>
      <c r="DE6" s="22">
        <f t="shared" si="11"/>
        <v>75.64</v>
      </c>
      <c r="DF6" s="22">
        <f t="shared" si="11"/>
        <v>75.7</v>
      </c>
      <c r="DG6" s="21" t="str">
        <f>IF(DG7="","",IF(DG7="-","【-】","【"&amp;SUBSTITUTE(TEXT(DG7,"#,##0.00"),"-","△")&amp;"】"))</f>
        <v>【73.88】</v>
      </c>
      <c r="DH6" s="22" t="str">
        <f>IF(DH7="",NA(),DH7)</f>
        <v>-</v>
      </c>
      <c r="DI6" s="22" t="str">
        <f t="shared" ref="DI6:DQ6" si="12">IF(DI7="",NA(),DI7)</f>
        <v>-</v>
      </c>
      <c r="DJ6" s="22">
        <f t="shared" si="12"/>
        <v>44.22</v>
      </c>
      <c r="DK6" s="22">
        <f t="shared" si="12"/>
        <v>47.58</v>
      </c>
      <c r="DL6" s="22">
        <f t="shared" si="12"/>
        <v>50.33</v>
      </c>
      <c r="DM6" s="22" t="str">
        <f t="shared" si="12"/>
        <v>-</v>
      </c>
      <c r="DN6" s="22" t="str">
        <f t="shared" si="12"/>
        <v>-</v>
      </c>
      <c r="DO6" s="22">
        <f t="shared" si="12"/>
        <v>39.409999999999997</v>
      </c>
      <c r="DP6" s="22">
        <f t="shared" si="12"/>
        <v>41.18</v>
      </c>
      <c r="DQ6" s="22">
        <f t="shared" si="12"/>
        <v>42.98</v>
      </c>
      <c r="DR6" s="21" t="str">
        <f>IF(DR7="","",IF(DR7="-","【-】","【"&amp;SUBSTITUTE(TEXT(DR7,"#,##0.00"),"-","△")&amp;"】"))</f>
        <v>【39.30】</v>
      </c>
      <c r="DS6" s="22" t="str">
        <f>IF(DS7="",NA(),DS7)</f>
        <v>-</v>
      </c>
      <c r="DT6" s="22" t="str">
        <f t="shared" ref="DT6:EB6" si="13">IF(DT7="",NA(),DT7)</f>
        <v>-</v>
      </c>
      <c r="DU6" s="22">
        <f t="shared" si="13"/>
        <v>20.38</v>
      </c>
      <c r="DV6" s="22">
        <f t="shared" si="13"/>
        <v>24.84</v>
      </c>
      <c r="DW6" s="22">
        <f t="shared" si="13"/>
        <v>32.89</v>
      </c>
      <c r="DX6" s="22" t="str">
        <f t="shared" si="13"/>
        <v>-</v>
      </c>
      <c r="DY6" s="22" t="str">
        <f t="shared" si="13"/>
        <v>-</v>
      </c>
      <c r="DZ6" s="22">
        <f t="shared" si="13"/>
        <v>20.97</v>
      </c>
      <c r="EA6" s="22">
        <f t="shared" si="13"/>
        <v>21.65</v>
      </c>
      <c r="EB6" s="22">
        <f t="shared" si="13"/>
        <v>23.24</v>
      </c>
      <c r="EC6" s="21" t="str">
        <f>IF(EC7="","",IF(EC7="-","【-】","【"&amp;SUBSTITUTE(TEXT(EC7,"#,##0.00"),"-","△")&amp;"】"))</f>
        <v>【18.76】</v>
      </c>
      <c r="ED6" s="22" t="str">
        <f>IF(ED7="",NA(),ED7)</f>
        <v>-</v>
      </c>
      <c r="EE6" s="22" t="str">
        <f t="shared" ref="EE6:EM6" si="14">IF(EE7="",NA(),EE7)</f>
        <v>-</v>
      </c>
      <c r="EF6" s="22">
        <f t="shared" si="14"/>
        <v>0.01</v>
      </c>
      <c r="EG6" s="22">
        <f t="shared" si="14"/>
        <v>7.0000000000000007E-2</v>
      </c>
      <c r="EH6" s="22">
        <f t="shared" si="14"/>
        <v>0.01</v>
      </c>
      <c r="EI6" s="22" t="str">
        <f t="shared" si="14"/>
        <v>-</v>
      </c>
      <c r="EJ6" s="22" t="str">
        <f t="shared" si="14"/>
        <v>-</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155811</v>
      </c>
      <c r="D7" s="24">
        <v>46</v>
      </c>
      <c r="E7" s="24">
        <v>1</v>
      </c>
      <c r="F7" s="24">
        <v>0</v>
      </c>
      <c r="G7" s="24">
        <v>5</v>
      </c>
      <c r="H7" s="24" t="s">
        <v>93</v>
      </c>
      <c r="I7" s="24" t="s">
        <v>94</v>
      </c>
      <c r="J7" s="24" t="s">
        <v>95</v>
      </c>
      <c r="K7" s="24" t="s">
        <v>96</v>
      </c>
      <c r="L7" s="24" t="s">
        <v>97</v>
      </c>
      <c r="M7" s="24" t="s">
        <v>98</v>
      </c>
      <c r="N7" s="25" t="s">
        <v>99</v>
      </c>
      <c r="O7" s="25">
        <v>64.89</v>
      </c>
      <c r="P7" s="25">
        <v>93.67</v>
      </c>
      <c r="Q7" s="25">
        <v>3300</v>
      </c>
      <c r="R7" s="25">
        <v>4996</v>
      </c>
      <c r="S7" s="25">
        <v>299.61</v>
      </c>
      <c r="T7" s="25">
        <v>16.68</v>
      </c>
      <c r="U7" s="25">
        <v>4616</v>
      </c>
      <c r="V7" s="25">
        <v>38.6</v>
      </c>
      <c r="W7" s="25">
        <v>119.59</v>
      </c>
      <c r="X7" s="25" t="s">
        <v>99</v>
      </c>
      <c r="Y7" s="25" t="s">
        <v>99</v>
      </c>
      <c r="Z7" s="25">
        <v>109.9</v>
      </c>
      <c r="AA7" s="25">
        <v>109.64</v>
      </c>
      <c r="AB7" s="25">
        <v>126.1</v>
      </c>
      <c r="AC7" s="25" t="s">
        <v>99</v>
      </c>
      <c r="AD7" s="25" t="s">
        <v>99</v>
      </c>
      <c r="AE7" s="25">
        <v>103.82</v>
      </c>
      <c r="AF7" s="25">
        <v>105.75</v>
      </c>
      <c r="AG7" s="25">
        <v>105.52</v>
      </c>
      <c r="AH7" s="25">
        <v>104.96</v>
      </c>
      <c r="AI7" s="25" t="s">
        <v>99</v>
      </c>
      <c r="AJ7" s="25" t="s">
        <v>99</v>
      </c>
      <c r="AK7" s="25">
        <v>0</v>
      </c>
      <c r="AL7" s="25">
        <v>0</v>
      </c>
      <c r="AM7" s="25">
        <v>0</v>
      </c>
      <c r="AN7" s="25" t="s">
        <v>99</v>
      </c>
      <c r="AO7" s="25" t="s">
        <v>99</v>
      </c>
      <c r="AP7" s="25">
        <v>31.54</v>
      </c>
      <c r="AQ7" s="25">
        <v>31.15</v>
      </c>
      <c r="AR7" s="25">
        <v>30.01</v>
      </c>
      <c r="AS7" s="25">
        <v>30.67</v>
      </c>
      <c r="AT7" s="25" t="s">
        <v>99</v>
      </c>
      <c r="AU7" s="25" t="s">
        <v>99</v>
      </c>
      <c r="AV7" s="25">
        <v>178.85</v>
      </c>
      <c r="AW7" s="25">
        <v>160.38999999999999</v>
      </c>
      <c r="AX7" s="25">
        <v>165.79</v>
      </c>
      <c r="AY7" s="25" t="s">
        <v>99</v>
      </c>
      <c r="AZ7" s="25" t="s">
        <v>99</v>
      </c>
      <c r="BA7" s="25">
        <v>302.22000000000003</v>
      </c>
      <c r="BB7" s="25">
        <v>263.45</v>
      </c>
      <c r="BC7" s="25">
        <v>249.43</v>
      </c>
      <c r="BD7" s="25">
        <v>195.24</v>
      </c>
      <c r="BE7" s="25" t="s">
        <v>99</v>
      </c>
      <c r="BF7" s="25" t="s">
        <v>99</v>
      </c>
      <c r="BG7" s="25">
        <v>1087.0999999999999</v>
      </c>
      <c r="BH7" s="25">
        <v>1007.88</v>
      </c>
      <c r="BI7" s="25">
        <v>998.97</v>
      </c>
      <c r="BJ7" s="25" t="s">
        <v>99</v>
      </c>
      <c r="BK7" s="25" t="s">
        <v>99</v>
      </c>
      <c r="BL7" s="25">
        <v>970.36</v>
      </c>
      <c r="BM7" s="25">
        <v>940.22</v>
      </c>
      <c r="BN7" s="25">
        <v>922.05</v>
      </c>
      <c r="BO7" s="25">
        <v>1090.93</v>
      </c>
      <c r="BP7" s="25" t="s">
        <v>99</v>
      </c>
      <c r="BQ7" s="25" t="s">
        <v>99</v>
      </c>
      <c r="BR7" s="25">
        <v>75.52</v>
      </c>
      <c r="BS7" s="25">
        <v>70.78</v>
      </c>
      <c r="BT7" s="25">
        <v>69.64</v>
      </c>
      <c r="BU7" s="25" t="s">
        <v>99</v>
      </c>
      <c r="BV7" s="25" t="s">
        <v>99</v>
      </c>
      <c r="BW7" s="25">
        <v>64.52</v>
      </c>
      <c r="BX7" s="25">
        <v>66.8</v>
      </c>
      <c r="BY7" s="25">
        <v>64.39</v>
      </c>
      <c r="BZ7" s="25">
        <v>58.61</v>
      </c>
      <c r="CA7" s="25" t="s">
        <v>99</v>
      </c>
      <c r="CB7" s="25" t="s">
        <v>99</v>
      </c>
      <c r="CC7" s="25">
        <v>221.8</v>
      </c>
      <c r="CD7" s="25">
        <v>237.46</v>
      </c>
      <c r="CE7" s="25">
        <v>241.79</v>
      </c>
      <c r="CF7" s="25" t="s">
        <v>99</v>
      </c>
      <c r="CG7" s="25" t="s">
        <v>99</v>
      </c>
      <c r="CH7" s="25">
        <v>270.68</v>
      </c>
      <c r="CI7" s="25">
        <v>268.88</v>
      </c>
      <c r="CJ7" s="25">
        <v>258.89999999999998</v>
      </c>
      <c r="CK7" s="25">
        <v>274.97000000000003</v>
      </c>
      <c r="CL7" s="25" t="s">
        <v>99</v>
      </c>
      <c r="CM7" s="25" t="s">
        <v>99</v>
      </c>
      <c r="CN7" s="25">
        <v>60.26</v>
      </c>
      <c r="CO7" s="25">
        <v>60.72</v>
      </c>
      <c r="CP7" s="25">
        <v>61.98</v>
      </c>
      <c r="CQ7" s="25" t="s">
        <v>99</v>
      </c>
      <c r="CR7" s="25" t="s">
        <v>99</v>
      </c>
      <c r="CS7" s="25">
        <v>48.86</v>
      </c>
      <c r="CT7" s="25">
        <v>49</v>
      </c>
      <c r="CU7" s="25">
        <v>50.07</v>
      </c>
      <c r="CV7" s="25">
        <v>52.36</v>
      </c>
      <c r="CW7" s="25" t="s">
        <v>99</v>
      </c>
      <c r="CX7" s="25" t="s">
        <v>99</v>
      </c>
      <c r="CY7" s="25">
        <v>77.89</v>
      </c>
      <c r="CZ7" s="25">
        <v>75.989999999999995</v>
      </c>
      <c r="DA7" s="25">
        <v>68.37</v>
      </c>
      <c r="DB7" s="25" t="s">
        <v>99</v>
      </c>
      <c r="DC7" s="25" t="s">
        <v>99</v>
      </c>
      <c r="DD7" s="25">
        <v>76.48</v>
      </c>
      <c r="DE7" s="25">
        <v>75.64</v>
      </c>
      <c r="DF7" s="25">
        <v>75.7</v>
      </c>
      <c r="DG7" s="25">
        <v>73.88</v>
      </c>
      <c r="DH7" s="25" t="s">
        <v>99</v>
      </c>
      <c r="DI7" s="25" t="s">
        <v>99</v>
      </c>
      <c r="DJ7" s="25">
        <v>44.22</v>
      </c>
      <c r="DK7" s="25">
        <v>47.58</v>
      </c>
      <c r="DL7" s="25">
        <v>50.33</v>
      </c>
      <c r="DM7" s="25" t="s">
        <v>99</v>
      </c>
      <c r="DN7" s="25" t="s">
        <v>99</v>
      </c>
      <c r="DO7" s="25">
        <v>39.409999999999997</v>
      </c>
      <c r="DP7" s="25">
        <v>41.18</v>
      </c>
      <c r="DQ7" s="25">
        <v>42.98</v>
      </c>
      <c r="DR7" s="25">
        <v>39.299999999999997</v>
      </c>
      <c r="DS7" s="25" t="s">
        <v>99</v>
      </c>
      <c r="DT7" s="25" t="s">
        <v>99</v>
      </c>
      <c r="DU7" s="25">
        <v>20.38</v>
      </c>
      <c r="DV7" s="25">
        <v>24.84</v>
      </c>
      <c r="DW7" s="25">
        <v>32.89</v>
      </c>
      <c r="DX7" s="25" t="s">
        <v>99</v>
      </c>
      <c r="DY7" s="25" t="s">
        <v>99</v>
      </c>
      <c r="DZ7" s="25">
        <v>20.97</v>
      </c>
      <c r="EA7" s="25">
        <v>21.65</v>
      </c>
      <c r="EB7" s="25">
        <v>23.24</v>
      </c>
      <c r="EC7" s="25">
        <v>18.760000000000002</v>
      </c>
      <c r="ED7" s="25" t="s">
        <v>99</v>
      </c>
      <c r="EE7" s="25" t="s">
        <v>99</v>
      </c>
      <c r="EF7" s="25">
        <v>0.01</v>
      </c>
      <c r="EG7" s="25">
        <v>7.0000000000000007E-2</v>
      </c>
      <c r="EH7" s="25">
        <v>0.01</v>
      </c>
      <c r="EI7" s="25" t="s">
        <v>99</v>
      </c>
      <c r="EJ7" s="25" t="s">
        <v>99</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INFO-SEKISAN-24323</cp:lastModifiedBy>
  <cp:lastPrinted>2024-01-24T08:23:20Z</cp:lastPrinted>
  <dcterms:created xsi:type="dcterms:W3CDTF">2023-12-05T00:52:49Z</dcterms:created>
  <dcterms:modified xsi:type="dcterms:W3CDTF">2024-01-24T08:41:01Z</dcterms:modified>
  <cp:category/>
</cp:coreProperties>
</file>