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6調査関係\【R070313期限】財政状況資料集（3月分）\"/>
    </mc:Choice>
  </mc:AlternateContent>
  <xr:revisionPtr revIDLastSave="0" documentId="13_ncr:1_{F2A155D2-D194-42AD-9FDE-74F1B32F9574}"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2" l="1"/>
  <c r="V23" i="12"/>
  <c r="AA23" i="12"/>
  <c r="AU23" i="12"/>
  <c r="AP23" i="12"/>
  <c r="AU63" i="12"/>
  <c r="AP63" i="12"/>
  <c r="AU88" i="12"/>
  <c r="AP88" i="12"/>
  <c r="AF88" i="12"/>
  <c r="CW102" i="12"/>
  <c r="DB102" i="12"/>
  <c r="CR102"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C37" i="10"/>
  <c r="BW36" i="10"/>
  <c r="BE36" i="10"/>
  <c r="AM36" i="10"/>
  <c r="C36" i="10"/>
  <c r="BW35" i="10"/>
  <c r="C35" i="10"/>
  <c r="BW34" i="10"/>
  <c r="U34" i="10"/>
  <c r="U35" i="10" s="1"/>
  <c r="U36" i="10" s="1"/>
  <c r="U37" i="10" s="1"/>
  <c r="C34" i="10"/>
  <c r="CO34" i="10" l="1"/>
  <c r="CO35" i="10" s="1"/>
  <c r="CO36" i="10" s="1"/>
  <c r="AM34" i="10"/>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<sst xmlns="http://schemas.openxmlformats.org/spreadsheetml/2006/main" count="1071" uniqueCount="568">
  <si>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</si>
  <si>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</si>
  <si>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</si>
  <si>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</si>
  <si>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</si>
  <si>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</si>
  <si>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</si>
  <si>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</si>
  <si>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</si>
  <si>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</si>
  <si>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</si>
  <si>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</si>
  <si>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</si>
  <si>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</si>
  <si>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</si>
  <si>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</si>
  <si>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</si>
  <si>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</si>
  <si>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</si>
  <si>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</si>
  <si>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</si>
  <si>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</si>
  <si>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</si>
  <si>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</si>
  <si>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</si>
  <si>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</si>
  <si>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</si>
  <si>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</si>
  <si>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</si>
  <si>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</si>
  <si>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</si>
  <si>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</si>
  <si>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</si>
  <si>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</si>
  <si>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</si>
  <si>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</si>
  <si>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</si>
  <si>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</si>
  <si>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</si>
  <si>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</si>
  <si>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</si>
  <si>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</si>
  <si>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</si>
  <si>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</si>
  <si>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</si>
  <si>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</si>
  <si>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</si>
  <si>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</si>
  <si>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</si>
  <si>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</si>
  <si>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</si>
  <si>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</si>
  <si>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</si>
  <si>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</si>
  <si>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</si>
  <si>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</si>
  <si>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</si>
  <si>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</si>
  <si>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</si>
  <si>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</si>
  <si>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</si>
  <si>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</si>
  <si>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</si>
  <si>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</si>
  <si>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</si>
  <si>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</si>
  <si>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</si>
  <si>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</si>
  <si>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</si>
  <si>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</si>
  <si>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</si>
  <si>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</si>
  <si>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</si>
  <si>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</si>
  <si>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</si>
  <si>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</si>
  <si>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</si>
  <si>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</si>
  <si>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</si>
  <si>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</si>
  <si>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</si>
  <si>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</si>
  <si>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</si>
  <si>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</si>
  <si>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</si>
  <si>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</si>
  <si>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</si>
  <si>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</si>
  <si>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</si>
  <si>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</si>
  <si>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</si>
  <si>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</si>
  <si>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</si>
  <si>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</si>
  <si>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</si>
  <si>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</si>
  <si>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</si>
  <si>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</si>
  <si>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</si>
  <si>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</si>
  <si>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</si>
  <si>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</si>
  <si>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</si>
  <si>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</si>
  <si>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</si>
  <si>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</si>
  <si>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</si>
  <si>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</si>
  <si>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</si>
  <si>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</si>
  <si>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</si>
  <si>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</si>
  <si>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</si>
  <si>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</si>
  <si>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</si>
  <si>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</si>
  <si>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</si>
  <si>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</si>
  <si>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</si>
  <si>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</si>
  <si>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</si>
  <si>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</si>
  <si>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</si>
  <si>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</si>
  <si>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</si>
  <si>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</si>
  <si>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</si>
  <si>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</si>
  <si>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</si>
  <si>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</si>
  <si>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</si>
  <si>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</si>
  <si>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</si>
  <si>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</si>
  <si>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</si>
  <si>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</si>
  <si>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</si>
  <si>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</si>
  <si>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</si>
  <si>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</si>
  <si>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</si>
  <si>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</si>
  <si>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</si>
  <si>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</si>
  <si>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</si>
  <si>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</si>
  <si>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</si>
  <si>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</si>
  <si>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</si>
  <si>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</si>
  <si>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</si>
  <si>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</si>
  <si>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</si>
  <si>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</si>
  <si>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</si>
  <si>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</si>
  <si>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</si>
  <si>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</si>
  <si>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</si>
  <si>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</si>
  <si>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</si>
  <si>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</si>
  <si>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</si>
  <si>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</si>
  <si>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</si>
  <si>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</si>
  <si>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</si>
  <si>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</si>
  <si>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</si>
  <si>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</si>
  <si>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</si>
  <si>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</si>
  <si>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</si>
  <si>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</si>
  <si>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</si>
  <si>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</si>
  <si>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</si>
  <si>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</si>
  <si>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</si>
  <si>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</si>
  <si>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</si>
  <si>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</si>
  <si>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</si>
  <si>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</si>
  <si>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</si>
  <si>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</si>
  <si>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</si>
  <si>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</si>
  <si>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</si>
  <si>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</si>
  <si>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</si>
  <si>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</si>
  <si>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</si>
  <si>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</si>
  <si>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</si>
  <si>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</si>
  <si>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</si>
  <si>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</si>
  <si>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</si>
  <si>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</si>
  <si>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</si>
  <si>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</si>
  <si>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</si>
  <si>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新潟県関川村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</si>
  <si>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</si>
  <si>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</si>
  <si>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</si>
  <si>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</si>
  <si>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</si>
  <si>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</si>
  <si>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</si>
  <si>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</si>
  <si>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</si>
  <si>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</si>
  <si>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</si>
  <si>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</si>
  <si>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</si>
  <si>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</si>
  <si>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</si>
  <si>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</si>
  <si>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</si>
  <si>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</si>
  <si>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</si>
  <si>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</si>
  <si>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</si>
  <si>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</si>
  <si>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</si>
  <si>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</si>
  <si>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</si>
  <si>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</si>
  <si>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</si>
  <si>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</si>
  <si>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</si>
  <si>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</si>
  <si>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</si>
  <si>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</si>
  <si>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</si>
  <si>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</si>
  <si>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</si>
  <si>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</si>
  <si>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</si>
  <si>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</si>
  <si>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</si>
  <si>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</si>
  <si>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</si>
  <si>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</si>
  <si>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</si>
  <si>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</si>
  <si>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</si>
  <si>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</si>
  <si>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</si>
  <si>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</si>
  <si>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</si>
  <si>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</si>
  <si>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</si>
  <si>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</si>
  <si>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</si>
  <si>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</si>
  <si>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</si>
  <si>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</si>
  <si>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</si>
  <si>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</si>
  <si>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</si>
  <si>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</si>
  <si>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</si>
  <si>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</si>
  <si>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</si>
  <si>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</si>
  <si>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</si>
  <si>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</si>
  <si>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</si>
  <si>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</si>
  <si>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</si>
  <si>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</si>
  <si>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</si>
  <si>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</si>
  <si>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</si>
  <si>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</si>
  <si>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</si>
  <si>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</si>
  <si>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</si>
  <si>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</si>
  <si>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</si>
  <si>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</si>
  <si>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</si>
  <si>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</si>
  <si>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</si>
  <si>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</si>
  <si>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</si>
  <si>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</si>
  <si>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</si>
  <si>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</si>
  <si>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</si>
  <si>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</si>
  <si>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</si>
  <si>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</si>
  <si>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</si>
  <si>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</si>
  <si>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</si>
  <si>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</si>
  <si>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</si>
  <si>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</si>
  <si>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</si>
  <si>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</si>
  <si>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</si>
  <si>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</si>
  <si>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</si>
  <si>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</si>
  <si>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</si>
  <si>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</si>
  <si>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</si>
  <si>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</si>
  <si>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</si>
  <si>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</si>
  <si>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</si>
  <si>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</si>
  <si>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</si>
  <si>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</si>
  <si>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</si>
  <si>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</si>
  <si>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</si>
  <si>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</si>
  <si>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</si>
  <si>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</si>
  <si>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</si>
  <si>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</si>
  <si>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</si>
  <si>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</si>
  <si>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</si>
  <si>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</si>
  <si>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</si>
  <si>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</si>
  <si>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</si>
  <si>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</si>
  <si>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</si>
  <si>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</si>
  <si>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</si>
  <si>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</si>
  <si>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</si>
  <si>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</si>
  <si>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</si>
  <si>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</si>
  <si>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</si>
  <si>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</si>
  <si>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</si>
  <si>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</si>
  <si>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</si>
  <si>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</si>
  <si>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</si>
  <si>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</si>
  <si>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</si>
  <si>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</si>
  <si>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</si>
  <si>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</si>
  <si>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新潟県関川村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</si>
  <si>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</si>
  <si>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</si>
  <si>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</si>
  <si>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</si>
  <si>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</si>
  <si>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</si>
  <si>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</si>
  <si>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</si>
  <si>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</si>
  <si>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</si>
  <si>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</si>
  <si>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</si>
  <si>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</si>
  <si>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</si>
  <si>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</si>
  <si>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</si>
  <si>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</si>
  <si>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</si>
  <si>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</si>
  <si>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</si>
  <si>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</si>
  <si>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</si>
  <si>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</si>
  <si>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</si>
  <si>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</si>
  <si>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</si>
  <si>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</si>
  <si>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</si>
  <si>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</si>
  <si>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</si>
  <si>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</si>
  <si>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</si>
  <si>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</si>
  <si>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</si>
  <si>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</si>
  <si>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</si>
  <si>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</si>
  <si>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下水道事業会計</t>
    <phoneticPr fontId="5"/>
  </si>
  <si>
    <t>法適用企業</t>
    <phoneticPr fontId="5"/>
  </si>
  <si>
    <t>簡易水道事業会計</t>
    <phoneticPr fontId="5"/>
  </si>
  <si>
    <t>村有温泉特別会計</t>
    <phoneticPr fontId="5"/>
  </si>
  <si>
    <t>法非適用企業</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</si>
  <si>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</si>
  <si>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</si>
  <si>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</si>
  <si>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</si>
  <si>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</si>
  <si>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</si>
  <si>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</si>
  <si>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</si>
  <si>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</si>
  <si>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</si>
  <si>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</si>
  <si>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</si>
  <si>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</si>
  <si>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</si>
  <si>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</si>
  <si>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</si>
  <si>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</si>
  <si>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</si>
  <si>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</si>
  <si>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</si>
  <si>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</si>
  <si>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</si>
  <si>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</si>
  <si>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</si>
  <si>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</si>
  <si>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</si>
  <si>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</si>
  <si>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</si>
  <si>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</si>
  <si>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</si>
  <si>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</si>
  <si>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</si>
  <si>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</si>
  <si>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</si>
  <si>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</si>
  <si>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</si>
  <si>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</si>
  <si>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</si>
  <si>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</si>
  <si>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</si>
  <si>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</si>
  <si>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</si>
  <si>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</si>
  <si>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</si>
  <si>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</si>
  <si>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</si>
  <si>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</si>
  <si>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</si>
  <si>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</si>
  <si>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</si>
  <si>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</si>
  <si>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</si>
  <si>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</si>
  <si>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</si>
  <si>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</si>
  <si>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</si>
  <si>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</si>
  <si>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</si>
  <si>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</si>
  <si>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</si>
  <si>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</si>
  <si>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</si>
  <si>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</si>
  <si>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</si>
  <si>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</si>
  <si>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</si>
  <si>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</si>
  <si>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</si>
  <si>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</si>
  <si>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</si>
  <si>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</si>
  <si>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</si>
  <si>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</si>
  <si>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</si>
  <si>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</si>
  <si>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</si>
  <si>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</si>
  <si>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</si>
  <si>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</si>
  <si>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</si>
  <si>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</si>
  <si>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</si>
  <si>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</si>
  <si>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</si>
  <si>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</si>
  <si>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</si>
  <si>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</si>
  <si>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</si>
  <si>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</si>
  <si>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</si>
  <si>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</si>
  <si>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</si>
  <si>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</si>
  <si>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</si>
  <si>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</si>
  <si>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</si>
  <si>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</si>
  <si>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</si>
  <si>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</si>
  <si>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</si>
  <si>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</si>
  <si>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</si>
  <si>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</si>
  <si>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</si>
  <si>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</si>
  <si>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</si>
  <si>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</si>
  <si>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</si>
  <si>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</si>
  <si>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</si>
  <si>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</si>
  <si>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</si>
  <si>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</si>
  <si>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</si>
  <si>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</si>
  <si>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</si>
  <si>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</si>
  <si>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</si>
  <si>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</si>
  <si>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</si>
  <si>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</si>
  <si>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</si>
  <si>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</si>
  <si>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</si>
  <si>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</si>
  <si>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</si>
  <si>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</si>
  <si>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</si>
  <si>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</si>
  <si>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</si>
  <si>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</si>
  <si>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</si>
  <si>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</si>
  <si>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</si>
  <si>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</si>
  <si>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</si>
  <si>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0.02</t>
  </si>
  <si>
    <t>▲ 0.22</t>
  </si>
  <si>
    <t>一般会計</t>
  </si>
  <si>
    <t>簡易水道事業会計</t>
  </si>
  <si>
    <t>下水道事業会計</t>
  </si>
  <si>
    <t>介護保険事業特別会計</t>
  </si>
  <si>
    <t>国民健康保険関川診療所特別会計</t>
  </si>
  <si>
    <t>国民健康保険事業特別会計</t>
  </si>
  <si>
    <t>村有温泉特別会計</t>
  </si>
  <si>
    <t>宅地等造成特別会計</t>
  </si>
  <si>
    <t>その他会計（赤字）</t>
  </si>
  <si>
    <t>その他会計（黒字）</t>
  </si>
  <si>
    <t>R01</t>
    <phoneticPr fontId="5"/>
  </si>
  <si>
    <t>R02</t>
    <phoneticPr fontId="5"/>
  </si>
  <si>
    <t>R03</t>
    <phoneticPr fontId="5"/>
  </si>
  <si>
    <t>R04</t>
    <phoneticPr fontId="5"/>
  </si>
  <si>
    <t>R05</t>
    <phoneticPr fontId="5"/>
  </si>
  <si>
    <t>むらづくり総合対策基金</t>
    <rPh sb="5" eb="7">
      <t>ソウゴウ</t>
    </rPh>
    <rPh sb="7" eb="9">
      <t>タイサク</t>
    </rPh>
    <rPh sb="9" eb="11">
      <t>キキン</t>
    </rPh>
    <phoneticPr fontId="5"/>
  </si>
  <si>
    <t>環境衛生施設整備基金</t>
    <rPh sb="0" eb="2">
      <t>カンキョウ</t>
    </rPh>
    <rPh sb="2" eb="4">
      <t>エイセイ</t>
    </rPh>
    <rPh sb="4" eb="6">
      <t>シセツ</t>
    </rPh>
    <rPh sb="6" eb="8">
      <t>セイビ</t>
    </rPh>
    <rPh sb="8" eb="10">
      <t>キキン</t>
    </rPh>
    <phoneticPr fontId="2"/>
  </si>
  <si>
    <t>社会福祉総合対策基金</t>
    <rPh sb="0" eb="2">
      <t>シャカイ</t>
    </rPh>
    <rPh sb="2" eb="4">
      <t>フクシ</t>
    </rPh>
    <rPh sb="4" eb="6">
      <t>ソウゴウ</t>
    </rPh>
    <rPh sb="6" eb="8">
      <t>タイサク</t>
    </rPh>
    <rPh sb="8" eb="10">
      <t>キキン</t>
    </rPh>
    <phoneticPr fontId="2"/>
  </si>
  <si>
    <t>ふるさと応援基金</t>
    <rPh sb="4" eb="6">
      <t>オウエン</t>
    </rPh>
    <rPh sb="6" eb="8">
      <t>キキン</t>
    </rPh>
    <phoneticPr fontId="2"/>
  </si>
  <si>
    <t>商工観光振興対策基金</t>
    <rPh sb="0" eb="2">
      <t>ショウコウ</t>
    </rPh>
    <rPh sb="2" eb="4">
      <t>カンコウ</t>
    </rPh>
    <rPh sb="4" eb="6">
      <t>シンコウ</t>
    </rPh>
    <rPh sb="6" eb="8">
      <t>タイサク</t>
    </rPh>
    <rPh sb="8" eb="10">
      <t>キキン</t>
    </rPh>
    <phoneticPr fontId="2"/>
  </si>
  <si>
    <t>関川村自然環境管理公社</t>
    <rPh sb="0" eb="2">
      <t>セキカワ</t>
    </rPh>
    <rPh sb="2" eb="3">
      <t>ムラ</t>
    </rPh>
    <rPh sb="3" eb="5">
      <t>シゼン</t>
    </rPh>
    <rPh sb="5" eb="7">
      <t>カンキョウ</t>
    </rPh>
    <rPh sb="7" eb="9">
      <t>カンリ</t>
    </rPh>
    <rPh sb="9" eb="11">
      <t>コウシャ</t>
    </rPh>
    <phoneticPr fontId="2"/>
  </si>
  <si>
    <t>パワープラント関川</t>
    <rPh sb="7" eb="9">
      <t>セキカワ</t>
    </rPh>
    <phoneticPr fontId="2"/>
  </si>
  <si>
    <t>関川ふるさとエネルギー株式会社</t>
    <rPh sb="0" eb="2">
      <t>セキカワ</t>
    </rPh>
    <rPh sb="11" eb="15">
      <t>カブシキガイシャ</t>
    </rPh>
    <phoneticPr fontId="2"/>
  </si>
  <si>
    <t>-</t>
    <phoneticPr fontId="2"/>
  </si>
  <si>
    <t>下越福祉行政組合</t>
    <rPh sb="0" eb="2">
      <t>カエツ</t>
    </rPh>
    <rPh sb="2" eb="4">
      <t>フクシ</t>
    </rPh>
    <rPh sb="4" eb="6">
      <t>ギョウセイ</t>
    </rPh>
    <rPh sb="6" eb="8">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</si>
  <si>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</si>
  <si>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</si>
  <si>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</si>
  <si>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
　【非常勤職員公務災害補償等事業特別会計】</t>
  </si>
  <si>
    <t>新潟県市町村総合事務組合
　【交通災害共済事業特別会計】</t>
  </si>
  <si>
    <t>新潟県後期高齢者医療広域連合
　【一般会計】</t>
  </si>
  <si>
    <t>新潟県後期高齢者医療広域連合
　【後期高齢者医療特別会計】</t>
  </si>
  <si>
    <t>新潟県市町村総合事務組合【消防賞じゅつ金等支給事業特別会計】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</si>
</sst>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9" xfId="15" applyFont="1" applyBorder="1" applyAlignment="1" applyProtection="1">
      <alignment horizontal="lef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14"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FA2-47DF-B817-64247B3CE0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108058</c:v>
                </c:pt>
                <c:pt idx="1">
                  <c:v>103599</c:v>
                </c:pt>
                <c:pt idx="2">
                  <c:v>138614</c:v>
                </c:pt>
                <c:pt idx="3">
                  <c:v>97631</c:v>
                </c:pt>
                <c:pt idx="4">
                  <c:v>147123</c:v>
                </c:pt>
              </c:numCache>
            </c:numRef>
          </c:val>
          <c:smooth val="0"/>
          <c:extLst>
            <c:ext xmlns:c16="http://schemas.microsoft.com/office/drawing/2014/chart" uri="{C3380CC4-5D6E-409C-BE32-E72D297353CC}">
              <c16:uniqueId val="{00000001-1FA2-47DF-B817-64247B3CE0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4.42</c:v>
                </c:pt>
                <c:pt idx="1">
                  <c:v>5.15</c:v>
                </c:pt>
                <c:pt idx="2">
                  <c:v>5.49</c:v>
                </c:pt>
                <c:pt idx="3">
                  <c:v>5.57</c:v>
                </c:pt>
                <c:pt idx="4">
                  <c:v>5.86</c:v>
                </c:pt>
              </c:numCache>
            </c:numRef>
          </c:val>
          <c:extLst>
            <c:ext xmlns:c16="http://schemas.microsoft.com/office/drawing/2014/chart" uri="{C3380CC4-5D6E-409C-BE32-E72D297353CC}">
              <c16:uniqueId val="{00000000-A2F8-4D2D-B1C4-A325AC8D0C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21.25</c:v>
                </c:pt>
                <c:pt idx="1">
                  <c:v>20.53</c:v>
                </c:pt>
                <c:pt idx="2">
                  <c:v>18.399999999999999</c:v>
                </c:pt>
                <c:pt idx="3">
                  <c:v>19.399999999999999</c:v>
                </c:pt>
                <c:pt idx="4">
                  <c:v>19.45</c:v>
                </c:pt>
              </c:numCache>
            </c:numRef>
          </c:val>
          <c:extLst>
            <c:ext xmlns:c16="http://schemas.microsoft.com/office/drawing/2014/chart" uri="{C3380CC4-5D6E-409C-BE32-E72D297353CC}">
              <c16:uniqueId val="{00000001-A2F8-4D2D-B1C4-A325AC8D0C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-0.02</c:v>
                </c:pt>
                <c:pt idx="1">
                  <c:v>0.89</c:v>
                </c:pt>
                <c:pt idx="2">
                  <c:v>0.88</c:v>
                </c:pt>
                <c:pt idx="3">
                  <c:v>-0.22</c:v>
                </c:pt>
                <c:pt idx="4">
                  <c:v>0.31</c:v>
                </c:pt>
              </c:numCache>
            </c:numRef>
          </c:val>
          <c:smooth val="0"/>
          <c:extLst>
            <c:ext xmlns:c16="http://schemas.microsoft.com/office/drawing/2014/chart" uri="{C3380CC4-5D6E-409C-BE32-E72D297353CC}">
              <c16:uniqueId val="{00000002-A2F8-4D2D-B1C4-A325AC8D0C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6.51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E9-4637-BD4C-57E2FD855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E9-4637-BD4C-57E2FD855E6D}"/>
            </c:ext>
          </c:extLst>
        </c:ser>
        <c:ser>
          <c:idx val="2"/>
          <c:order val="2"/>
          <c:tx>
            <c:strRef>
              <c:f>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2-4BE9-4637-BD4C-57E2FD855E6D}"/>
            </c:ext>
          </c:extLst>
        </c:ser>
        <c:ser>
          <c:idx val="3"/>
          <c:order val="3"/>
          <c:tx>
            <c:strRef>
              <c:f>データシート!$A$30</c:f>
              <c:strCache>
                <c:ptCount val="1"/>
                <c:pt idx="0">
                  <c:v>村有温泉特別会計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0.06</c:v>
                </c:pt>
                <c:pt idx="4">
                  <c:v>#N/A</c:v>
                </c:pt>
                <c:pt idx="5">
                  <c:v>0.06</c:v>
                </c:pt>
                <c:pt idx="6">
                  <c:v>#N/A</c:v>
                </c:pt>
                <c:pt idx="7">
                  <c:v>0.04</c:v>
                </c:pt>
                <c:pt idx="8">
                  <c:v>#N/A</c:v>
                </c:pt>
                <c:pt idx="9">
                  <c:v>7.0000000000000007E-2</c:v>
                </c:pt>
              </c:numCache>
            </c:numRef>
          </c:val>
          <c:extLst>
            <c:ext xmlns:c16="http://schemas.microsoft.com/office/drawing/2014/chart" uri="{C3380CC4-5D6E-409C-BE32-E72D297353CC}">
              <c16:uniqueId val="{00000003-4BE9-4637-BD4C-57E2FD855E6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0.73</c:v>
                </c:pt>
                <c:pt idx="2">
                  <c:v>#N/A</c:v>
                </c:pt>
                <c:pt idx="3">
                  <c:v>0.9</c:v>
                </c:pt>
                <c:pt idx="4">
                  <c:v>#N/A</c:v>
                </c:pt>
                <c:pt idx="5">
                  <c:v>0.18</c:v>
                </c:pt>
                <c:pt idx="6">
                  <c:v>#N/A</c:v>
                </c:pt>
                <c:pt idx="7">
                  <c:v>0.22</c:v>
                </c:pt>
                <c:pt idx="8">
                  <c:v>#N/A</c:v>
                </c:pt>
                <c:pt idx="9">
                  <c:v>0.09</c:v>
                </c:pt>
              </c:numCache>
            </c:numRef>
          </c:val>
          <c:extLst>
            <c:ext xmlns:c16="http://schemas.microsoft.com/office/drawing/2014/chart" uri="{C3380CC4-5D6E-409C-BE32-E72D297353CC}">
              <c16:uniqueId val="{00000004-4BE9-4637-BD4C-57E2FD855E6D}"/>
            </c:ext>
          </c:extLst>
        </c:ser>
        <c:ser>
          <c:idx val="5"/>
          <c:order val="5"/>
          <c:tx>
            <c:strRef>
              <c:f>データシート!$A$32</c:f>
              <c:strCache>
                <c:ptCount val="1"/>
                <c:pt idx="0">
                  <c:v>国民健康保険関川診療所特別会計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0.3</c:v>
                </c:pt>
                <c:pt idx="4">
                  <c:v>#N/A</c:v>
                </c:pt>
                <c:pt idx="5">
                  <c:v>0.44</c:v>
                </c:pt>
                <c:pt idx="6">
                  <c:v>#N/A</c:v>
                </c:pt>
                <c:pt idx="7">
                  <c:v>0.49</c:v>
                </c:pt>
                <c:pt idx="8">
                  <c:v>#N/A</c:v>
                </c:pt>
                <c:pt idx="9">
                  <c:v>0.44</c:v>
                </c:pt>
              </c:numCache>
            </c:numRef>
          </c:val>
          <c:extLst>
            <c:ext xmlns:c16="http://schemas.microsoft.com/office/drawing/2014/chart" uri="{C3380CC4-5D6E-409C-BE32-E72D297353CC}">
              <c16:uniqueId val="{00000005-4BE9-4637-BD4C-57E2FD855E6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1.36</c:v>
                </c:pt>
                <c:pt idx="2">
                  <c:v>#N/A</c:v>
                </c:pt>
                <c:pt idx="3">
                  <c:v>1.84</c:v>
                </c:pt>
                <c:pt idx="4">
                  <c:v>#N/A</c:v>
                </c:pt>
                <c:pt idx="5">
                  <c:v>2.06</c:v>
                </c:pt>
                <c:pt idx="6">
                  <c:v>#N/A</c:v>
                </c:pt>
                <c:pt idx="7">
                  <c:v>2.27</c:v>
                </c:pt>
                <c:pt idx="8">
                  <c:v>#N/A</c:v>
                </c:pt>
                <c:pt idx="9">
                  <c:v>2.66</c:v>
                </c:pt>
              </c:numCache>
            </c:numRef>
          </c:val>
          <c:extLst>
            <c:ext xmlns:c16="http://schemas.microsoft.com/office/drawing/2014/chart" uri="{C3380CC4-5D6E-409C-BE32-E72D297353CC}">
              <c16:uniqueId val="{00000006-4BE9-4637-BD4C-57E2FD855E6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1.82</c:v>
                </c:pt>
                <c:pt idx="4">
                  <c:v>#N/A</c:v>
                </c:pt>
                <c:pt idx="5">
                  <c:v>2.52</c:v>
                </c:pt>
                <c:pt idx="6">
                  <c:v>#N/A</c:v>
                </c:pt>
                <c:pt idx="7">
                  <c:v>3.89</c:v>
                </c:pt>
                <c:pt idx="8">
                  <c:v>#N/A</c:v>
                </c:pt>
                <c:pt idx="9">
                  <c:v>4.62</c:v>
                </c:pt>
              </c:numCache>
            </c:numRef>
          </c:val>
          <c:extLst>
            <c:ext xmlns:c16="http://schemas.microsoft.com/office/drawing/2014/chart" uri="{C3380CC4-5D6E-409C-BE32-E72D297353CC}">
              <c16:uniqueId val="{00000007-4BE9-4637-BD4C-57E2FD855E6D}"/>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4.91</c:v>
                </c:pt>
                <c:pt idx="4">
                  <c:v>#N/A</c:v>
                </c:pt>
                <c:pt idx="5">
                  <c:v>4.1900000000000004</c:v>
                </c:pt>
                <c:pt idx="6">
                  <c:v>#N/A</c:v>
                </c:pt>
                <c:pt idx="7">
                  <c:v>4.3</c:v>
                </c:pt>
                <c:pt idx="8">
                  <c:v>#N/A</c:v>
                </c:pt>
                <c:pt idx="9">
                  <c:v>4.8099999999999996</c:v>
                </c:pt>
              </c:numCache>
            </c:numRef>
          </c:val>
          <c:extLst>
            <c:ext xmlns:c16="http://schemas.microsoft.com/office/drawing/2014/chart" uri="{C3380CC4-5D6E-409C-BE32-E72D297353CC}">
              <c16:uniqueId val="{00000008-4BE9-4637-BD4C-57E2FD855E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4.42</c:v>
                </c:pt>
                <c:pt idx="2">
                  <c:v>#N/A</c:v>
                </c:pt>
                <c:pt idx="3">
                  <c:v>5.14</c:v>
                </c:pt>
                <c:pt idx="4">
                  <c:v>#N/A</c:v>
                </c:pt>
                <c:pt idx="5">
                  <c:v>5.49</c:v>
                </c:pt>
                <c:pt idx="6">
                  <c:v>#N/A</c:v>
                </c:pt>
                <c:pt idx="7">
                  <c:v>5.56</c:v>
                </c:pt>
                <c:pt idx="8">
                  <c:v>#N/A</c:v>
                </c:pt>
                <c:pt idx="9">
                  <c:v>5.86</c:v>
                </c:pt>
              </c:numCache>
            </c:numRef>
          </c:val>
          <c:extLst>
            <c:ext xmlns:c16="http://schemas.microsoft.com/office/drawing/2014/chart" uri="{C3380CC4-5D6E-409C-BE32-E72D297353CC}">
              <c16:uniqueId val="{00000009-4BE9-4637-BD4C-57E2FD855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638</c:v>
                </c:pt>
                <c:pt idx="5">
                  <c:v>643</c:v>
                </c:pt>
                <c:pt idx="8">
                  <c:v>666</c:v>
                </c:pt>
                <c:pt idx="11">
                  <c:v>625</c:v>
                </c:pt>
                <c:pt idx="14">
                  <c:v>631</c:v>
                </c:pt>
              </c:numCache>
            </c:numRef>
          </c:val>
          <c:extLst>
            <c:ext xmlns:c16="http://schemas.microsoft.com/office/drawing/2014/chart" uri="{C3380CC4-5D6E-409C-BE32-E72D297353CC}">
              <c16:uniqueId val="{00000000-FF64-41A9-B2F5-666E8BF3B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64-41A9-B2F5-666E8BF3B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64-41A9-B2F5-666E8BF3B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40</c:v>
                </c:pt>
                <c:pt idx="6">
                  <c:v>43</c:v>
                </c:pt>
                <c:pt idx="9">
                  <c:v>46</c:v>
                </c:pt>
                <c:pt idx="12">
                  <c:v>44</c:v>
                </c:pt>
              </c:numCache>
            </c:numRef>
          </c:val>
          <c:extLst>
            <c:ext xmlns:c16="http://schemas.microsoft.com/office/drawing/2014/chart" uri="{C3380CC4-5D6E-409C-BE32-E72D297353CC}">
              <c16:uniqueId val="{00000003-FF64-41A9-B2F5-666E8BF3B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291</c:v>
                </c:pt>
                <c:pt idx="3">
                  <c:v>314</c:v>
                </c:pt>
                <c:pt idx="6">
                  <c:v>326</c:v>
                </c:pt>
                <c:pt idx="9">
                  <c:v>350</c:v>
                </c:pt>
                <c:pt idx="12">
                  <c:v>321</c:v>
                </c:pt>
              </c:numCache>
            </c:numRef>
          </c:val>
          <c:extLst>
            <c:ext xmlns:c16="http://schemas.microsoft.com/office/drawing/2014/chart" uri="{C3380CC4-5D6E-409C-BE32-E72D297353CC}">
              <c16:uniqueId val="{00000004-FF64-41A9-B2F5-666E8BF3B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4-41A9-B2F5-666E8BF3B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4-41A9-B2F5-666E8BF3B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563</c:v>
                </c:pt>
                <c:pt idx="3">
                  <c:v>591</c:v>
                </c:pt>
                <c:pt idx="6">
                  <c:v>642</c:v>
                </c:pt>
                <c:pt idx="9">
                  <c:v>606</c:v>
                </c:pt>
                <c:pt idx="12">
                  <c:v>621</c:v>
                </c:pt>
              </c:numCache>
            </c:numRef>
          </c:val>
          <c:extLst>
            <c:ext xmlns:c16="http://schemas.microsoft.com/office/drawing/2014/chart" uri="{C3380CC4-5D6E-409C-BE32-E72D297353CC}">
              <c16:uniqueId val="{00000007-FF64-41A9-B2F5-666E8BF3B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256</c:v>
                </c:pt>
                <c:pt idx="2">
                  <c:v>#N/A</c:v>
                </c:pt>
                <c:pt idx="3">
                  <c:v>#N/A</c:v>
                </c:pt>
                <c:pt idx="4">
                  <c:v>302</c:v>
                </c:pt>
                <c:pt idx="5">
                  <c:v>#N/A</c:v>
                </c:pt>
                <c:pt idx="6">
                  <c:v>#N/A</c:v>
                </c:pt>
                <c:pt idx="7">
                  <c:v>345</c:v>
                </c:pt>
                <c:pt idx="8">
                  <c:v>#N/A</c:v>
                </c:pt>
                <c:pt idx="9">
                  <c:v>#N/A</c:v>
                </c:pt>
                <c:pt idx="10">
                  <c:v>377</c:v>
                </c:pt>
                <c:pt idx="11">
                  <c:v>#N/A</c:v>
                </c:pt>
                <c:pt idx="12">
                  <c:v>#N/A</c:v>
                </c:pt>
                <c:pt idx="13">
                  <c:v>355</c:v>
                </c:pt>
                <c:pt idx="14">
                  <c:v>#N/A</c:v>
                </c:pt>
              </c:numCache>
            </c:numRef>
          </c:val>
          <c:smooth val="0"/>
          <c:extLst>
            <c:ext xmlns:c16="http://schemas.microsoft.com/office/drawing/2014/chart" uri="{C3380CC4-5D6E-409C-BE32-E72D297353CC}">
              <c16:uniqueId val="{00000008-FF64-41A9-B2F5-666E8BF3B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6212</c:v>
                </c:pt>
                <c:pt idx="5">
                  <c:v>6027</c:v>
                </c:pt>
                <c:pt idx="8">
                  <c:v>5728</c:v>
                </c:pt>
                <c:pt idx="11">
                  <c:v>5669</c:v>
                </c:pt>
                <c:pt idx="14">
                  <c:v>5578</c:v>
                </c:pt>
              </c:numCache>
            </c:numRef>
          </c:val>
          <c:extLst>
            <c:ext xmlns:c16="http://schemas.microsoft.com/office/drawing/2014/chart" uri="{C3380CC4-5D6E-409C-BE32-E72D297353CC}">
              <c16:uniqueId val="{00000000-FBDD-4BA5-82B2-A872FE47F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c:v>
                </c:pt>
                <c:pt idx="5">
                  <c:v>49</c:v>
                </c:pt>
                <c:pt idx="8">
                  <c:v>37</c:v>
                </c:pt>
                <c:pt idx="11">
                  <c:v>22</c:v>
                </c:pt>
                <c:pt idx="14">
                  <c:v>11</c:v>
                </c:pt>
              </c:numCache>
            </c:numRef>
          </c:val>
          <c:extLst>
            <c:ext xmlns:c16="http://schemas.microsoft.com/office/drawing/2014/chart" uri="{C3380CC4-5D6E-409C-BE32-E72D297353CC}">
              <c16:uniqueId val="{00000001-FBDD-4BA5-82B2-A872FE47F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1861</c:v>
                </c:pt>
                <c:pt idx="5">
                  <c:v>1918</c:v>
                </c:pt>
                <c:pt idx="8">
                  <c:v>2109</c:v>
                </c:pt>
                <c:pt idx="11">
                  <c:v>2138</c:v>
                </c:pt>
                <c:pt idx="14">
                  <c:v>2347</c:v>
                </c:pt>
              </c:numCache>
            </c:numRef>
          </c:val>
          <c:extLst>
            <c:ext xmlns:c16="http://schemas.microsoft.com/office/drawing/2014/chart" uri="{C3380CC4-5D6E-409C-BE32-E72D297353CC}">
              <c16:uniqueId val="{00000002-FBDD-4BA5-82B2-A872FE47F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D-4BA5-82B2-A872FE47F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D-4BA5-82B2-A872FE47F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D-4BA5-82B2-A872FE47F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907</c:v>
                </c:pt>
                <c:pt idx="3">
                  <c:v>894</c:v>
                </c:pt>
                <c:pt idx="6">
                  <c:v>911</c:v>
                </c:pt>
                <c:pt idx="9">
                  <c:v>850</c:v>
                </c:pt>
                <c:pt idx="12">
                  <c:v>831</c:v>
                </c:pt>
              </c:numCache>
            </c:numRef>
          </c:val>
          <c:extLst>
            <c:ext xmlns:c16="http://schemas.microsoft.com/office/drawing/2014/chart" uri="{C3380CC4-5D6E-409C-BE32-E72D297353CC}">
              <c16:uniqueId val="{00000006-FBDD-4BA5-82B2-A872FE47F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84</c:v>
                </c:pt>
                <c:pt idx="6">
                  <c:v>81</c:v>
                </c:pt>
                <c:pt idx="9">
                  <c:v>74</c:v>
                </c:pt>
                <c:pt idx="12">
                  <c:v>67</c:v>
                </c:pt>
              </c:numCache>
            </c:numRef>
          </c:val>
          <c:extLst>
            <c:ext xmlns:c16="http://schemas.microsoft.com/office/drawing/2014/chart" uri="{C3380CC4-5D6E-409C-BE32-E72D297353CC}">
              <c16:uniqueId val="{00000007-FBDD-4BA5-82B2-A872FE47F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2757</c:v>
                </c:pt>
                <c:pt idx="3">
                  <c:v>2710</c:v>
                </c:pt>
                <c:pt idx="6">
                  <c:v>2631</c:v>
                </c:pt>
                <c:pt idx="9">
                  <c:v>2595</c:v>
                </c:pt>
                <c:pt idx="12">
                  <c:v>2426</c:v>
                </c:pt>
              </c:numCache>
            </c:numRef>
          </c:val>
          <c:extLst>
            <c:ext xmlns:c16="http://schemas.microsoft.com/office/drawing/2014/chart" uri="{C3380CC4-5D6E-409C-BE32-E72D297353CC}">
              <c16:uniqueId val="{00000008-FBDD-4BA5-82B2-A872FE47F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204</c:v>
                </c:pt>
                <c:pt idx="3">
                  <c:v>95</c:v>
                </c:pt>
                <c:pt idx="6">
                  <c:v>71</c:v>
                </c:pt>
                <c:pt idx="9">
                  <c:v>53</c:v>
                </c:pt>
                <c:pt idx="12">
                  <c:v>53</c:v>
                </c:pt>
              </c:numCache>
            </c:numRef>
          </c:val>
          <c:extLst>
            <c:ext xmlns:c16="http://schemas.microsoft.com/office/drawing/2014/chart" uri="{C3380CC4-5D6E-409C-BE32-E72D297353CC}">
              <c16:uniqueId val="{00000009-FBDD-4BA5-82B2-A872FE47F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5225</c:v>
                </c:pt>
                <c:pt idx="3">
                  <c:v>5104</c:v>
                </c:pt>
                <c:pt idx="6">
                  <c:v>4887</c:v>
                </c:pt>
                <c:pt idx="9">
                  <c:v>4949</c:v>
                </c:pt>
                <c:pt idx="12">
                  <c:v>5037</c:v>
                </c:pt>
              </c:numCache>
            </c:numRef>
          </c:val>
          <c:extLst>
            <c:ext xmlns:c16="http://schemas.microsoft.com/office/drawing/2014/chart" uri="{C3380CC4-5D6E-409C-BE32-E72D297353CC}">
              <c16:uniqueId val="{0000000A-FBDD-4BA5-82B2-A872FE47F7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1047</c:v>
                </c:pt>
                <c:pt idx="2">
                  <c:v>#N/A</c:v>
                </c:pt>
                <c:pt idx="3">
                  <c:v>#N/A</c:v>
                </c:pt>
                <c:pt idx="4">
                  <c:v>893</c:v>
                </c:pt>
                <c:pt idx="5">
                  <c:v>#N/A</c:v>
                </c:pt>
                <c:pt idx="6">
                  <c:v>#N/A</c:v>
                </c:pt>
                <c:pt idx="7">
                  <c:v>707</c:v>
                </c:pt>
                <c:pt idx="8">
                  <c:v>#N/A</c:v>
                </c:pt>
                <c:pt idx="9">
                  <c:v>#N/A</c:v>
                </c:pt>
                <c:pt idx="10">
                  <c:v>692</c:v>
                </c:pt>
                <c:pt idx="11">
                  <c:v>#N/A</c:v>
                </c:pt>
                <c:pt idx="12">
                  <c:v>#N/A</c:v>
                </c:pt>
                <c:pt idx="13">
                  <c:v>477</c:v>
                </c:pt>
                <c:pt idx="14">
                  <c:v>#N/A</c:v>
                </c:pt>
              </c:numCache>
            </c:numRef>
          </c:val>
          <c:smooth val="0"/>
          <c:extLst>
            <c:ext xmlns:c16="http://schemas.microsoft.com/office/drawing/2014/chart" uri="{C3380CC4-5D6E-409C-BE32-E72D297353CC}">
              <c16:uniqueId val="{0000000B-FBDD-4BA5-82B2-A872FE47F7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670</c:v>
                </c:pt>
                <c:pt idx="1">
                  <c:v>670</c:v>
                </c:pt>
                <c:pt idx="2">
                  <c:v>671</c:v>
                </c:pt>
              </c:numCache>
            </c:numRef>
          </c:val>
          <c:extLst>
            <c:ext xmlns:c16="http://schemas.microsoft.com/office/drawing/2014/chart" uri="{C3380CC4-5D6E-409C-BE32-E72D297353CC}">
              <c16:uniqueId val="{00000000-B2CE-4E37-848E-DC945EC1A5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104</c:v>
                </c:pt>
              </c:numCache>
            </c:numRef>
          </c:val>
          <c:extLst>
            <c:ext xmlns:c16="http://schemas.microsoft.com/office/drawing/2014/chart" uri="{C3380CC4-5D6E-409C-BE32-E72D297353CC}">
              <c16:uniqueId val="{00000001-B2CE-4E37-848E-DC945EC1A5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982</c:v>
                </c:pt>
                <c:pt idx="1">
                  <c:v>972</c:v>
                </c:pt>
                <c:pt idx="2">
                  <c:v>1088</c:v>
                </c:pt>
              </c:numCache>
            </c:numRef>
          </c:val>
          <c:extLst>
            <c:ext xmlns:c16="http://schemas.microsoft.com/office/drawing/2014/chart" uri="{C3380CC4-5D6E-409C-BE32-E72D297353CC}">
              <c16:uniqueId val="{00000002-B2CE-4E37-848E-DC945EC1A5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税など村税が減少傾向なこと、高齢化が進み現役世代の人口減少が進んでいることから、類似団体より低い数値で推移している。今後も自主財源の確保に努めつつ、人口減少社会に適応した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ポイント悪化した。主な要因は、公債費の増加によるもの。公債費については、令和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年度に発生した豪雨災害で借り入れた地方債の償還が始まるため、今後も高い値で推移する見込み。物件費や人件費についても、今後上昇が見込まれている。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歳入面でも、人口減少により地方交付税の額も減少が見込まれることから、事業の効率化に努め、経常経費の削減を図る必要がある。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61066</xdr:rowOff>
    </xdr:from>
    <xdr:to>
      <xdr:col>23</xdr:col>
      <xdr:colOff>133350</xdr:colOff>
      <xdr:row>61</xdr:row>
      <xdr:rowOff>69109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195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61</xdr:row>
      <xdr:rowOff>61066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495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127953</xdr:rowOff>
    </xdr:from>
    <xdr:to>
      <xdr:col>15</xdr:col>
      <xdr:colOff>82550</xdr:colOff>
      <xdr:row>61</xdr:row>
      <xdr:rowOff>105304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4953"/>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77153</xdr:rowOff>
    </xdr:from>
    <xdr:to>
      <xdr:col>11</xdr:col>
      <xdr:colOff>31750</xdr:colOff>
      <xdr:row>61</xdr:row>
      <xdr:rowOff>105304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3560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18309</xdr:rowOff>
    </xdr:from>
    <xdr:to>
      <xdr:col>23</xdr:col>
      <xdr:colOff>184150</xdr:colOff>
      <xdr:row>61</xdr:row>
      <xdr:rowOff>119909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34836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10266</xdr:rowOff>
    </xdr:from>
    <xdr:to>
      <xdr:col>19</xdr:col>
      <xdr:colOff>184150</xdr:colOff>
      <xdr:row>61</xdr:row>
      <xdr:rowOff>111866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96643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77153</xdr:rowOff>
    </xdr:from>
    <xdr:to>
      <xdr:col>15</xdr:col>
      <xdr:colOff>133350</xdr:colOff>
      <xdr:row>61</xdr:row>
      <xdr:rowOff>7303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17480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54504</xdr:rowOff>
    </xdr:from>
    <xdr:to>
      <xdr:col>11</xdr:col>
      <xdr:colOff>82550</xdr:colOff>
      <xdr:row>61</xdr:row>
      <xdr:rowOff>156104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140881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26353</xdr:rowOff>
    </xdr:from>
    <xdr:to>
      <xdr:col>7</xdr:col>
      <xdr:colOff>31750</xdr:colOff>
      <xdr:row>61</xdr:row>
      <xdr:rowOff>127953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138130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人口一人当たり人件費・物件費については、大きく改善しているが、前年度は豪雨災害により人件費・物件費とも突出して高い年だったためで、令和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ると大きく増加している状況となっている。これは全国的に物価・人件費が高騰していることに加え、村の人口減少が進んでいるため。また、常備消防、ごみ処理、し尿処理などを近隣自治体に委託していることも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今後も人口減少は進むため、それに対応した業務の効率化に取り組む必要がある。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98692</xdr:rowOff>
    </xdr:from>
    <xdr:to>
      <xdr:col>23</xdr:col>
      <xdr:colOff>133350</xdr:colOff>
      <xdr:row>82</xdr:row>
      <xdr:rowOff>131890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7592"/>
          <a:ext cx="8382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71193</xdr:rowOff>
    </xdr:from>
    <xdr:to>
      <xdr:col>19</xdr:col>
      <xdr:colOff>133350</xdr:colOff>
      <xdr:row>82</xdr:row>
      <xdr:rowOff>131890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0093"/>
          <a:ext cx="889000" cy="6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43360</xdr:rowOff>
    </xdr:from>
    <xdr:to>
      <xdr:col>15</xdr:col>
      <xdr:colOff>82550</xdr:colOff>
      <xdr:row>82</xdr:row>
      <xdr:rowOff>71193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2260"/>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10451</xdr:rowOff>
    </xdr:from>
    <xdr:to>
      <xdr:col>11</xdr:col>
      <xdr:colOff>31750</xdr:colOff>
      <xdr:row>82</xdr:row>
      <xdr:rowOff>43360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9351"/>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47892</xdr:rowOff>
    </xdr:from>
    <xdr:to>
      <xdr:col>23</xdr:col>
      <xdr:colOff>184150</xdr:colOff>
      <xdr:row>82</xdr:row>
      <xdr:rowOff>149492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19969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81090</xdr:rowOff>
    </xdr:from>
    <xdr:to>
      <xdr:col>19</xdr:col>
      <xdr:colOff>184150</xdr:colOff>
      <xdr:row>83</xdr:row>
      <xdr:rowOff>11240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2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20393</xdr:rowOff>
    </xdr:from>
    <xdr:to>
      <xdr:col>15</xdr:col>
      <xdr:colOff>133350</xdr:colOff>
      <xdr:row>82</xdr:row>
      <xdr:rowOff>121993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106770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164010</xdr:rowOff>
    </xdr:from>
    <xdr:to>
      <xdr:col>11</xdr:col>
      <xdr:colOff>82550</xdr:colOff>
      <xdr:row>82</xdr:row>
      <xdr:rowOff>94160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78937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131101</xdr:rowOff>
    </xdr:from>
    <xdr:to>
      <xdr:col>7</xdr:col>
      <xdr:colOff>31750</xdr:colOff>
      <xdr:row>82</xdr:row>
      <xdr:rowOff>61251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46028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0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年度まで大卒枠の職員採用を行っていなかったこともあり、類似団体内でも低い水準となっている。近年は基本的に人事院勧告に対応して給与水準を変動させている。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39511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626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39511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224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103716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955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村の人口が減少しているため、</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人当たり職員数は増加傾向にある。業務の効率化に努め、適切な定数管理に取り組む。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130111</xdr:rowOff>
    </xdr:from>
    <xdr:to>
      <xdr:col>81</xdr:col>
      <xdr:colOff>44450</xdr:colOff>
      <xdr:row>63</xdr:row>
      <xdr:rowOff>34671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60011"/>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130111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8480"/>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35401</xdr:rowOff>
    </xdr:from>
    <xdr:to>
      <xdr:col>72</xdr:col>
      <xdr:colOff>203200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65301"/>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35401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35742"/>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155321</xdr:rowOff>
    </xdr:from>
    <xdr:to>
      <xdr:col>81</xdr:col>
      <xdr:colOff>95250</xdr:colOff>
      <xdr:row>63</xdr:row>
      <xdr:rowOff>85471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127398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5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79311</xdr:rowOff>
    </xdr:from>
    <xdr:to>
      <xdr:col>77</xdr:col>
      <xdr:colOff>95250</xdr:colOff>
      <xdr:row>63</xdr:row>
      <xdr:rowOff>9461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165688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9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156051</xdr:rowOff>
    </xdr:from>
    <xdr:to>
      <xdr:col>68</xdr:col>
      <xdr:colOff>203200</xdr:colOff>
      <xdr:row>62</xdr:row>
      <xdr:rowOff>86201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70978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％となった。主な要因は、起債の償還額の増加と分母となる地方交付税の減少によるもの。今後、令和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年度の豪雨災害で借り入れた地方債の償還が本格化するため上昇が見込まれる。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今後も事業実施の際には、過疎債や辺地債など交付税措置の手厚い地方債を活用して、実質公債費比率の抑制に努める。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141224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228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121920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26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68834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504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214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ポイント改善した。要因としては、公営企業会計の地方債の償還が進んでいること、将来的な支出に備えて基金の積み増しをしたことがあげられる。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今後の事業実施の際にも、補助金や財政措置の有利な地方債の活用など、将来負担が過大にならないよう事業に取り組む必要がある。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104805</xdr:rowOff>
    </xdr:from>
    <xdr:to>
      <xdr:col>81</xdr:col>
      <xdr:colOff>44450</xdr:colOff>
      <xdr:row>15</xdr:row>
      <xdr:rowOff>19534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05105"/>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11490</xdr:rowOff>
    </xdr:from>
    <xdr:to>
      <xdr:col>77</xdr:col>
      <xdr:colOff>44450</xdr:colOff>
      <xdr:row>15</xdr:row>
      <xdr:rowOff>19534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8324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11490</xdr:rowOff>
    </xdr:from>
    <xdr:to>
      <xdr:col>72</xdr:col>
      <xdr:colOff>203200</xdr:colOff>
      <xdr:row>15</xdr:row>
      <xdr:rowOff>126395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8324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126395</xdr:rowOff>
    </xdr:from>
    <xdr:to>
      <xdr:col>68</xdr:col>
      <xdr:colOff>152400</xdr:colOff>
      <xdr:row>16</xdr:row>
      <xdr:rowOff>41124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98145"/>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54005</xdr:rowOff>
    </xdr:from>
    <xdr:to>
      <xdr:col>81</xdr:col>
      <xdr:colOff>95250</xdr:colOff>
      <xdr:row>14</xdr:row>
      <xdr:rowOff>155605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26082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140184</xdr:rowOff>
    </xdr:from>
    <xdr:to>
      <xdr:col>77</xdr:col>
      <xdr:colOff>95250</xdr:colOff>
      <xdr:row>15</xdr:row>
      <xdr:rowOff>70334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55111</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62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75595</xdr:rowOff>
    </xdr:from>
    <xdr:to>
      <xdr:col>68</xdr:col>
      <xdr:colOff>203200</xdr:colOff>
      <xdr:row>16</xdr:row>
      <xdr:rowOff>5745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161972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161774</xdr:rowOff>
    </xdr:from>
    <xdr:to>
      <xdr:col>64</xdr:col>
      <xdr:colOff>152400</xdr:colOff>
      <xdr:row>16</xdr:row>
      <xdr:rowOff>91924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76701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人件費はラスパイレス指数が低いこともあり、類似団体よりやや低い水準で推移している。今後も適正な定員管理に努める。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近隣市に常備消防やごみ処理などを委託しているため、類似団体より高い値での推移となっている。今後も物価高騰が見込まれるため、業務見直しと歳出の削減に努める必要がある。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7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327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扶助費は概ね例年並みで推移している。少子化が進んでおり、児童手当の給付費などが減っているため、類似団体より低い水準となっている。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年度に大幅に数値が上昇しているが、これは簡易水道事業、下水道事業が法適用の公営企業となり、これまで繰出金として支出してきたものを補助金として支出することになったため。令和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年度は概ね類似団体程度の数値となっている。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56243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66300"/>
          <a:ext cx="889000" cy="66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ポイントとなった。前年度は水害の影響で簡水・下水道事業会計への補助金を増やしていたことが主な要因。なお、令和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年度は簡易水道事業と下水道事業が法適用の公営企業となったため大幅に比率が上昇している。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36</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9837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公債費は増加傾向で推移している。令和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年の水害の際に借り入れた地方債の償還が令和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年度以降本格化するため、減債基金への積み立てなどで将来的な経費に備えるほか、交付税算入額の低い地方債の起債額を抑制する必要がある。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457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9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123189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前年度と同程度で推移ししている。令和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年度以降、令和４年度の水害で借り入れた地方債の償還が本格化し、経常収支も悪化が見込まれるため、特に交付税措置率の低い地方債のについては発行の抑制に努める必要がある。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74</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05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168148</xdr:rowOff>
    </xdr:from>
    <xdr:to>
      <xdr:col>78</xdr:col>
      <xdr:colOff>69850</xdr:colOff>
      <xdr:row>74</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8399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168148</xdr:rowOff>
    </xdr:from>
    <xdr:to>
      <xdr:col>73</xdr:col>
      <xdr:colOff>180975</xdr:colOff>
      <xdr:row>74</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8399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74</xdr:row>
      <xdr:rowOff>163576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257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67056</xdr:rowOff>
    </xdr:from>
    <xdr:to>
      <xdr:col>82</xdr:col>
      <xdr:colOff>158750</xdr:colOff>
      <xdr:row>74</xdr:row>
      <xdr:rowOff>168656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83583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67056</xdr:rowOff>
    </xdr:from>
    <xdr:to>
      <xdr:col>78</xdr:col>
      <xdr:colOff>120650</xdr:colOff>
      <xdr:row>74</xdr:row>
      <xdr:rowOff>168656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117348</xdr:rowOff>
    </xdr:from>
    <xdr:to>
      <xdr:col>74</xdr:col>
      <xdr:colOff>31750</xdr:colOff>
      <xdr:row>74</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57675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0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27703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144457</xdr:rowOff>
    </xdr:from>
    <xdr:to>
      <xdr:col>29</xdr:col>
      <xdr:colOff>127000</xdr:colOff>
      <xdr:row>17</xdr:row>
      <xdr:rowOff>18735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5282"/>
          <a:ext cx="647700" cy="4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18735</xdr:rowOff>
    </xdr:from>
    <xdr:to>
      <xdr:col>26</xdr:col>
      <xdr:colOff>50800</xdr:colOff>
      <xdr:row>18</xdr:row>
      <xdr:rowOff>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1010"/>
          <a:ext cx="698500" cy="153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973</xdr:rowOff>
    </xdr:from>
    <xdr:to>
      <xdr:col>22</xdr:col>
      <xdr:colOff>114300</xdr:colOff>
      <xdr:row>18</xdr:row>
      <xdr:rowOff>36063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4698"/>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36063</xdr:rowOff>
    </xdr:from>
    <xdr:to>
      <xdr:col>18</xdr:col>
      <xdr:colOff>177800</xdr:colOff>
      <xdr:row>18</xdr:row>
      <xdr:rowOff>105344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788"/>
          <a:ext cx="698500" cy="6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93657</xdr:rowOff>
    </xdr:from>
    <xdr:to>
      <xdr:col>29</xdr:col>
      <xdr:colOff>177800</xdr:colOff>
      <xdr:row>17</xdr:row>
      <xdr:rowOff>23807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110184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139385</xdr:rowOff>
    </xdr:from>
    <xdr:to>
      <xdr:col>26</xdr:col>
      <xdr:colOff>101600</xdr:colOff>
      <xdr:row>17</xdr:row>
      <xdr:rowOff>69535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79712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121623</xdr:rowOff>
    </xdr:from>
    <xdr:to>
      <xdr:col>22</xdr:col>
      <xdr:colOff>165100</xdr:colOff>
      <xdr:row>18</xdr:row>
      <xdr:rowOff>51773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61950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156713</xdr:rowOff>
    </xdr:from>
    <xdr:to>
      <xdr:col>19</xdr:col>
      <xdr:colOff>38100</xdr:colOff>
      <xdr:row>18</xdr:row>
      <xdr:rowOff>86863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97040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54544</xdr:rowOff>
    </xdr:from>
    <xdr:to>
      <xdr:col>15</xdr:col>
      <xdr:colOff>101600</xdr:colOff>
      <xdr:row>18</xdr:row>
      <xdr:rowOff>156144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330729</xdr:rowOff>
    </xdr:from>
    <xdr:to>
      <xdr:col>29</xdr:col>
      <xdr:colOff>127000</xdr:colOff>
      <xdr:row>35</xdr:row>
      <xdr:rowOff>4814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98179"/>
          <a:ext cx="647700" cy="1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330729</xdr:rowOff>
    </xdr:from>
    <xdr:to>
      <xdr:col>26</xdr:col>
      <xdr:colOff>50800</xdr:colOff>
      <xdr:row>35</xdr:row>
      <xdr:rowOff>54884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98179"/>
          <a:ext cx="698500" cy="6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54884</xdr:rowOff>
    </xdr:from>
    <xdr:to>
      <xdr:col>22</xdr:col>
      <xdr:colOff>114300</xdr:colOff>
      <xdr:row>35</xdr:row>
      <xdr:rowOff>133179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65234"/>
          <a:ext cx="698500" cy="7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133179</xdr:rowOff>
    </xdr:from>
    <xdr:to>
      <xdr:col>18</xdr:col>
      <xdr:colOff>177800</xdr:colOff>
      <xdr:row>35</xdr:row>
      <xdr:rowOff>209341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43529"/>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296914</xdr:rowOff>
    </xdr:from>
    <xdr:to>
      <xdr:col>29</xdr:col>
      <xdr:colOff>177800</xdr:colOff>
      <xdr:row>35</xdr:row>
      <xdr:rowOff>55614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141990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279929</xdr:rowOff>
    </xdr:from>
    <xdr:to>
      <xdr:col>26</xdr:col>
      <xdr:colOff>101600</xdr:colOff>
      <xdr:row>35</xdr:row>
      <xdr:rowOff>38629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4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48805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1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4084</xdr:rowOff>
    </xdr:from>
    <xdr:to>
      <xdr:col>22</xdr:col>
      <xdr:colOff>165100</xdr:colOff>
      <xdr:row>35</xdr:row>
      <xdr:rowOff>105684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1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115861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8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82379</xdr:rowOff>
    </xdr:from>
    <xdr:to>
      <xdr:col>19</xdr:col>
      <xdr:colOff>38100</xdr:colOff>
      <xdr:row>35</xdr:row>
      <xdr:rowOff>183979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194156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158541</xdr:rowOff>
    </xdr:from>
    <xdr:to>
      <xdr:col>15</xdr:col>
      <xdr:colOff>101600</xdr:colOff>
      <xdr:row>35</xdr:row>
      <xdr:rowOff>260141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270318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28966</xdr:rowOff>
    </xdr:from>
    <xdr:to>
      <xdr:col>24</xdr:col>
      <xdr:colOff>63500</xdr:colOff>
      <xdr:row>34</xdr:row>
      <xdr:rowOff>87469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58266"/>
          <a:ext cx="838200" cy="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87469</xdr:rowOff>
    </xdr:from>
    <xdr:to>
      <xdr:col>19</xdr:col>
      <xdr:colOff>177800</xdr:colOff>
      <xdr:row>35</xdr:row>
      <xdr:rowOff>81608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16769"/>
          <a:ext cx="889000" cy="1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81608</xdr:rowOff>
    </xdr:from>
    <xdr:to>
      <xdr:col>15</xdr:col>
      <xdr:colOff>50800</xdr:colOff>
      <xdr:row>35</xdr:row>
      <xdr:rowOff>129102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2358"/>
          <a:ext cx="8890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129102</xdr:rowOff>
    </xdr:from>
    <xdr:to>
      <xdr:col>10</xdr:col>
      <xdr:colOff>114300</xdr:colOff>
      <xdr:row>36</xdr:row>
      <xdr:rowOff>168897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29852"/>
          <a:ext cx="889000" cy="2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149616</xdr:rowOff>
    </xdr:from>
    <xdr:to>
      <xdr:col>24</xdr:col>
      <xdr:colOff>114300</xdr:colOff>
      <xdr:row>34</xdr:row>
      <xdr:rowOff>79766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36669</xdr:rowOff>
    </xdr:from>
    <xdr:to>
      <xdr:col>20</xdr:col>
      <xdr:colOff>38100</xdr:colOff>
      <xdr:row>34</xdr:row>
      <xdr:rowOff>138269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154796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30808</xdr:rowOff>
    </xdr:from>
    <xdr:to>
      <xdr:col>15</xdr:col>
      <xdr:colOff>101600</xdr:colOff>
      <xdr:row>35</xdr:row>
      <xdr:rowOff>132408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148935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78302</xdr:rowOff>
    </xdr:from>
    <xdr:to>
      <xdr:col>10</xdr:col>
      <xdr:colOff>165100</xdr:colOff>
      <xdr:row>36</xdr:row>
      <xdr:rowOff>8452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24979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5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118097</xdr:rowOff>
    </xdr:from>
    <xdr:to>
      <xdr:col>6</xdr:col>
      <xdr:colOff>38100</xdr:colOff>
      <xdr:row>37</xdr:row>
      <xdr:rowOff>48247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64774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71668</xdr:rowOff>
    </xdr:from>
    <xdr:to>
      <xdr:col>24</xdr:col>
      <xdr:colOff>63500</xdr:colOff>
      <xdr:row>57</xdr:row>
      <xdr:rowOff>105760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844318"/>
          <a:ext cx="838200" cy="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71668</xdr:rowOff>
    </xdr:from>
    <xdr:to>
      <xdr:col>19</xdr:col>
      <xdr:colOff>177800</xdr:colOff>
      <xdr:row>57</xdr:row>
      <xdr:rowOff>125483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44318"/>
          <a:ext cx="889000" cy="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125483</xdr:rowOff>
    </xdr:from>
    <xdr:to>
      <xdr:col>15</xdr:col>
      <xdr:colOff>50800</xdr:colOff>
      <xdr:row>57</xdr:row>
      <xdr:rowOff>142981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98133"/>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142981</xdr:rowOff>
    </xdr:from>
    <xdr:to>
      <xdr:col>10</xdr:col>
      <xdr:colOff>114300</xdr:colOff>
      <xdr:row>57</xdr:row>
      <xdr:rowOff>148695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1563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54960</xdr:rowOff>
    </xdr:from>
    <xdr:to>
      <xdr:col>24</xdr:col>
      <xdr:colOff>114300</xdr:colOff>
      <xdr:row>57</xdr:row>
      <xdr:rowOff>156560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77837</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20868</xdr:rowOff>
    </xdr:from>
    <xdr:to>
      <xdr:col>20</xdr:col>
      <xdr:colOff>38100</xdr:colOff>
      <xdr:row>57</xdr:row>
      <xdr:rowOff>122468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138995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6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74683</xdr:rowOff>
    </xdr:from>
    <xdr:to>
      <xdr:col>15</xdr:col>
      <xdr:colOff>101600</xdr:colOff>
      <xdr:row>58</xdr:row>
      <xdr:rowOff>4833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21360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92181</xdr:rowOff>
    </xdr:from>
    <xdr:to>
      <xdr:col>10</xdr:col>
      <xdr:colOff>165100</xdr:colOff>
      <xdr:row>58</xdr:row>
      <xdr:rowOff>22331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38858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97895</xdr:rowOff>
    </xdr:from>
    <xdr:to>
      <xdr:col>6</xdr:col>
      <xdr:colOff>38100</xdr:colOff>
      <xdr:row>58</xdr:row>
      <xdr:rowOff>28045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44572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4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85655</xdr:rowOff>
    </xdr:from>
    <xdr:to>
      <xdr:col>24</xdr:col>
      <xdr:colOff>63500</xdr:colOff>
      <xdr:row>74</xdr:row>
      <xdr:rowOff>96304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601505"/>
          <a:ext cx="838200" cy="1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69691</xdr:rowOff>
    </xdr:from>
    <xdr:to>
      <xdr:col>19</xdr:col>
      <xdr:colOff>177800</xdr:colOff>
      <xdr:row>73</xdr:row>
      <xdr:rowOff>85655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585541"/>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69691</xdr:rowOff>
    </xdr:from>
    <xdr:to>
      <xdr:col>15</xdr:col>
      <xdr:colOff>50800</xdr:colOff>
      <xdr:row>74</xdr:row>
      <xdr:rowOff>95714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585541"/>
          <a:ext cx="889000" cy="1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95714</xdr:rowOff>
    </xdr:from>
    <xdr:to>
      <xdr:col>10</xdr:col>
      <xdr:colOff>114300</xdr:colOff>
      <xdr:row>75</xdr:row>
      <xdr:rowOff>141091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83014"/>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45504</xdr:rowOff>
    </xdr:from>
    <xdr:to>
      <xdr:col>24</xdr:col>
      <xdr:colOff>114300</xdr:colOff>
      <xdr:row>74</xdr:row>
      <xdr:rowOff>147104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68381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8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34855</xdr:rowOff>
    </xdr:from>
    <xdr:to>
      <xdr:col>20</xdr:col>
      <xdr:colOff>38100</xdr:colOff>
      <xdr:row>73</xdr:row>
      <xdr:rowOff>136455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152982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3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18891</xdr:rowOff>
    </xdr:from>
    <xdr:to>
      <xdr:col>15</xdr:col>
      <xdr:colOff>101600</xdr:colOff>
      <xdr:row>73</xdr:row>
      <xdr:rowOff>120491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137018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44914</xdr:rowOff>
    </xdr:from>
    <xdr:to>
      <xdr:col>10</xdr:col>
      <xdr:colOff>165100</xdr:colOff>
      <xdr:row>74</xdr:row>
      <xdr:rowOff>146514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163041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90291</xdr:rowOff>
    </xdr:from>
    <xdr:to>
      <xdr:col>6</xdr:col>
      <xdr:colOff>38100</xdr:colOff>
      <xdr:row>76</xdr:row>
      <xdr:rowOff>20441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36968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136958</xdr:rowOff>
    </xdr:from>
    <xdr:to>
      <xdr:col>24</xdr:col>
      <xdr:colOff>63500</xdr:colOff>
      <xdr:row>97</xdr:row>
      <xdr:rowOff>163833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67608"/>
          <a:ext cx="838200" cy="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108849</xdr:rowOff>
    </xdr:from>
    <xdr:to>
      <xdr:col>19</xdr:col>
      <xdr:colOff>177800</xdr:colOff>
      <xdr:row>97</xdr:row>
      <xdr:rowOff>136958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39499"/>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108849</xdr:rowOff>
    </xdr:from>
    <xdr:to>
      <xdr:col>15</xdr:col>
      <xdr:colOff>50800</xdr:colOff>
      <xdr:row>98</xdr:row>
      <xdr:rowOff>49861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39499"/>
          <a:ext cx="889000" cy="1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47617</xdr:rowOff>
    </xdr:from>
    <xdr:to>
      <xdr:col>10</xdr:col>
      <xdr:colOff>114300</xdr:colOff>
      <xdr:row>98</xdr:row>
      <xdr:rowOff>49861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49717"/>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113033</xdr:rowOff>
    </xdr:from>
    <xdr:to>
      <xdr:col>24</xdr:col>
      <xdr:colOff>114300</xdr:colOff>
      <xdr:row>98</xdr:row>
      <xdr:rowOff>43183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86158</xdr:rowOff>
    </xdr:from>
    <xdr:to>
      <xdr:col>20</xdr:col>
      <xdr:colOff>38100</xdr:colOff>
      <xdr:row>98</xdr:row>
      <xdr:rowOff>16308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58049</xdr:rowOff>
    </xdr:from>
    <xdr:to>
      <xdr:col>15</xdr:col>
      <xdr:colOff>101600</xdr:colOff>
      <xdr:row>97</xdr:row>
      <xdr:rowOff>159649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170511</xdr:rowOff>
    </xdr:from>
    <xdr:to>
      <xdr:col>10</xdr:col>
      <xdr:colOff>165100</xdr:colOff>
      <xdr:row>98</xdr:row>
      <xdr:rowOff>100661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91788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168267</xdr:rowOff>
    </xdr:from>
    <xdr:to>
      <xdr:col>6</xdr:col>
      <xdr:colOff>38100</xdr:colOff>
      <xdr:row>98</xdr:row>
      <xdr:rowOff>98417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89544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114115</xdr:rowOff>
    </xdr:from>
    <xdr:to>
      <xdr:col>55</xdr:col>
      <xdr:colOff>0</xdr:colOff>
      <xdr:row>33</xdr:row>
      <xdr:rowOff>106471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00515"/>
          <a:ext cx="838200" cy="16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114115</xdr:rowOff>
    </xdr:from>
    <xdr:to>
      <xdr:col>50</xdr:col>
      <xdr:colOff>114300</xdr:colOff>
      <xdr:row>34</xdr:row>
      <xdr:rowOff>26776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00515"/>
          <a:ext cx="889000" cy="2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37754</xdr:rowOff>
    </xdr:from>
    <xdr:to>
      <xdr:col>45</xdr:col>
      <xdr:colOff>177800</xdr:colOff>
      <xdr:row>34</xdr:row>
      <xdr:rowOff>26776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24154"/>
          <a:ext cx="889000" cy="3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37754</xdr:rowOff>
    </xdr:from>
    <xdr:to>
      <xdr:col>41</xdr:col>
      <xdr:colOff>50800</xdr:colOff>
      <xdr:row>36</xdr:row>
      <xdr:rowOff>147372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24154"/>
          <a:ext cx="889000" cy="7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55671</xdr:rowOff>
    </xdr:from>
    <xdr:to>
      <xdr:col>55</xdr:col>
      <xdr:colOff>50800</xdr:colOff>
      <xdr:row>33</xdr:row>
      <xdr:rowOff>157271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78548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63315</xdr:rowOff>
    </xdr:from>
    <xdr:to>
      <xdr:col>50</xdr:col>
      <xdr:colOff>165100</xdr:colOff>
      <xdr:row>32</xdr:row>
      <xdr:rowOff>164915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147426</xdr:rowOff>
    </xdr:from>
    <xdr:to>
      <xdr:col>46</xdr:col>
      <xdr:colOff>38100</xdr:colOff>
      <xdr:row>34</xdr:row>
      <xdr:rowOff>77576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94103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158404</xdr:rowOff>
    </xdr:from>
    <xdr:to>
      <xdr:col>41</xdr:col>
      <xdr:colOff>101600</xdr:colOff>
      <xdr:row>32</xdr:row>
      <xdr:rowOff>88554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105081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4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96572</xdr:rowOff>
    </xdr:from>
    <xdr:to>
      <xdr:col>36</xdr:col>
      <xdr:colOff>165100</xdr:colOff>
      <xdr:row>37</xdr:row>
      <xdr:rowOff>26722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17849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30097</xdr:rowOff>
    </xdr:from>
    <xdr:to>
      <xdr:col>55</xdr:col>
      <xdr:colOff>0</xdr:colOff>
      <xdr:row>58</xdr:row>
      <xdr:rowOff>110911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74197"/>
          <a:ext cx="838200" cy="8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43992</xdr:rowOff>
    </xdr:from>
    <xdr:to>
      <xdr:col>50</xdr:col>
      <xdr:colOff>114300</xdr:colOff>
      <xdr:row>58</xdr:row>
      <xdr:rowOff>110911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8092"/>
          <a:ext cx="889000" cy="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43992</xdr:rowOff>
    </xdr:from>
    <xdr:to>
      <xdr:col>45</xdr:col>
      <xdr:colOff>177800</xdr:colOff>
      <xdr:row>58</xdr:row>
      <xdr:rowOff>101166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8092"/>
          <a:ext cx="889000" cy="5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93885</xdr:rowOff>
    </xdr:from>
    <xdr:to>
      <xdr:col>41</xdr:col>
      <xdr:colOff>50800</xdr:colOff>
      <xdr:row>58</xdr:row>
      <xdr:rowOff>101166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37985"/>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150747</xdr:rowOff>
    </xdr:from>
    <xdr:to>
      <xdr:col>55</xdr:col>
      <xdr:colOff>50800</xdr:colOff>
      <xdr:row>58</xdr:row>
      <xdr:rowOff>80897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60111</xdr:rowOff>
    </xdr:from>
    <xdr:to>
      <xdr:col>50</xdr:col>
      <xdr:colOff>165100</xdr:colOff>
      <xdr:row>58</xdr:row>
      <xdr:rowOff>161711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152838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164642</xdr:rowOff>
    </xdr:from>
    <xdr:to>
      <xdr:col>46</xdr:col>
      <xdr:colOff>38100</xdr:colOff>
      <xdr:row>58</xdr:row>
      <xdr:rowOff>94792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111319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50366</xdr:rowOff>
    </xdr:from>
    <xdr:to>
      <xdr:col>41</xdr:col>
      <xdr:colOff>101600</xdr:colOff>
      <xdr:row>58</xdr:row>
      <xdr:rowOff>151966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143093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43085</xdr:rowOff>
    </xdr:from>
    <xdr:to>
      <xdr:col>36</xdr:col>
      <xdr:colOff>165100</xdr:colOff>
      <xdr:row>58</xdr:row>
      <xdr:rowOff>144685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135812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129045</xdr:rowOff>
    </xdr:from>
    <xdr:to>
      <xdr:col>55</xdr:col>
      <xdr:colOff>0</xdr:colOff>
      <xdr:row>78</xdr:row>
      <xdr:rowOff>166117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2145"/>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160562</xdr:rowOff>
    </xdr:from>
    <xdr:to>
      <xdr:col>50</xdr:col>
      <xdr:colOff>114300</xdr:colOff>
      <xdr:row>78</xdr:row>
      <xdr:rowOff>166117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3662"/>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160562</xdr:rowOff>
    </xdr:from>
    <xdr:to>
      <xdr:col>45</xdr:col>
      <xdr:colOff>177800</xdr:colOff>
      <xdr:row>79</xdr:row>
      <xdr:rowOff>32528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3662"/>
          <a:ext cx="8890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32294</xdr:rowOff>
    </xdr:from>
    <xdr:to>
      <xdr:col>41</xdr:col>
      <xdr:colOff>50800</xdr:colOff>
      <xdr:row>79</xdr:row>
      <xdr:rowOff>32528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684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78245</xdr:rowOff>
    </xdr:from>
    <xdr:to>
      <xdr:col>55</xdr:col>
      <xdr:colOff>50800</xdr:colOff>
      <xdr:row>79</xdr:row>
      <xdr:rowOff>8395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37622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115317</xdr:rowOff>
    </xdr:from>
    <xdr:to>
      <xdr:col>50</xdr:col>
      <xdr:colOff>165100</xdr:colOff>
      <xdr:row>79</xdr:row>
      <xdr:rowOff>45467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36594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109762</xdr:rowOff>
    </xdr:from>
    <xdr:to>
      <xdr:col>46</xdr:col>
      <xdr:colOff>38100</xdr:colOff>
      <xdr:row>79</xdr:row>
      <xdr:rowOff>39912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56439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153178</xdr:rowOff>
    </xdr:from>
    <xdr:to>
      <xdr:col>41</xdr:col>
      <xdr:colOff>101600</xdr:colOff>
      <xdr:row>79</xdr:row>
      <xdr:rowOff>83328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74455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152944</xdr:rowOff>
    </xdr:from>
    <xdr:to>
      <xdr:col>36</xdr:col>
      <xdr:colOff>165100</xdr:colOff>
      <xdr:row>79</xdr:row>
      <xdr:rowOff>83094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74221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56989</xdr:rowOff>
    </xdr:from>
    <xdr:to>
      <xdr:col>55</xdr:col>
      <xdr:colOff>0</xdr:colOff>
      <xdr:row>97</xdr:row>
      <xdr:rowOff>170405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87639"/>
          <a:ext cx="8382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65115</xdr:rowOff>
    </xdr:from>
    <xdr:to>
      <xdr:col>50</xdr:col>
      <xdr:colOff>114300</xdr:colOff>
      <xdr:row>97</xdr:row>
      <xdr:rowOff>170405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95765"/>
          <a:ext cx="889000" cy="1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65115</xdr:rowOff>
    </xdr:from>
    <xdr:to>
      <xdr:col>45</xdr:col>
      <xdr:colOff>177800</xdr:colOff>
      <xdr:row>97</xdr:row>
      <xdr:rowOff>133916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95765"/>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133916</xdr:rowOff>
    </xdr:from>
    <xdr:to>
      <xdr:col>41</xdr:col>
      <xdr:colOff>50800</xdr:colOff>
      <xdr:row>97</xdr:row>
      <xdr:rowOff>153180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4566"/>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6189</xdr:rowOff>
    </xdr:from>
    <xdr:to>
      <xdr:col>55</xdr:col>
      <xdr:colOff>50800</xdr:colOff>
      <xdr:row>97</xdr:row>
      <xdr:rowOff>107789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29066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119605</xdr:rowOff>
    </xdr:from>
    <xdr:to>
      <xdr:col>50</xdr:col>
      <xdr:colOff>165100</xdr:colOff>
      <xdr:row>98</xdr:row>
      <xdr:rowOff>49755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14315</xdr:rowOff>
    </xdr:from>
    <xdr:to>
      <xdr:col>46</xdr:col>
      <xdr:colOff>38100</xdr:colOff>
      <xdr:row>97</xdr:row>
      <xdr:rowOff>115915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132442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83116</xdr:rowOff>
    </xdr:from>
    <xdr:to>
      <xdr:col>41</xdr:col>
      <xdr:colOff>101600</xdr:colOff>
      <xdr:row>98</xdr:row>
      <xdr:rowOff>13266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102380</xdr:rowOff>
    </xdr:from>
    <xdr:to>
      <xdr:col>36</xdr:col>
      <xdr:colOff>165100</xdr:colOff>
      <xdr:row>98</xdr:row>
      <xdr:rowOff>32530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23657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78426</xdr:rowOff>
    </xdr:from>
    <xdr:to>
      <xdr:col>85</xdr:col>
      <xdr:colOff>127000</xdr:colOff>
      <xdr:row>35</xdr:row>
      <xdr:rowOff>71957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221926"/>
          <a:ext cx="838200" cy="8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71957</xdr:rowOff>
    </xdr:from>
    <xdr:to>
      <xdr:col>81</xdr:col>
      <xdr:colOff>50800</xdr:colOff>
      <xdr:row>38</xdr:row>
      <xdr:rowOff>139284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072707"/>
          <a:ext cx="889000" cy="58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134200</xdr:rowOff>
    </xdr:from>
    <xdr:to>
      <xdr:col>76</xdr:col>
      <xdr:colOff>114300</xdr:colOff>
      <xdr:row>38</xdr:row>
      <xdr:rowOff>139284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9300"/>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134200</xdr:rowOff>
    </xdr:from>
    <xdr:to>
      <xdr:col>71</xdr:col>
      <xdr:colOff>177800</xdr:colOff>
      <xdr:row>38</xdr:row>
      <xdr:rowOff>138763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9300"/>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27626</xdr:rowOff>
    </xdr:from>
    <xdr:to>
      <xdr:col>85</xdr:col>
      <xdr:colOff>177800</xdr:colOff>
      <xdr:row>30</xdr:row>
      <xdr:rowOff>129226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1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152103</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12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21157</xdr:rowOff>
    </xdr:from>
    <xdr:to>
      <xdr:col>81</xdr:col>
      <xdr:colOff>101600</xdr:colOff>
      <xdr:row>35</xdr:row>
      <xdr:rowOff>122757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139284</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7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88484</xdr:rowOff>
    </xdr:from>
    <xdr:to>
      <xdr:col>76</xdr:col>
      <xdr:colOff>165100</xdr:colOff>
      <xdr:row>39</xdr:row>
      <xdr:rowOff>18634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9761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83400</xdr:rowOff>
    </xdr:from>
    <xdr:to>
      <xdr:col>72</xdr:col>
      <xdr:colOff>38100</xdr:colOff>
      <xdr:row>39</xdr:row>
      <xdr:rowOff>13550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4677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87963</xdr:rowOff>
    </xdr:from>
    <xdr:to>
      <xdr:col>67</xdr:col>
      <xdr:colOff>101600</xdr:colOff>
      <xdr:row>39</xdr:row>
      <xdr:rowOff>18113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9240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65816</xdr:rowOff>
    </xdr:from>
    <xdr:to>
      <xdr:col>85</xdr:col>
      <xdr:colOff>127000</xdr:colOff>
      <xdr:row>75</xdr:row>
      <xdr:rowOff>98950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24566"/>
          <a:ext cx="8382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85623</xdr:rowOff>
    </xdr:from>
    <xdr:to>
      <xdr:col>81</xdr:col>
      <xdr:colOff>50800</xdr:colOff>
      <xdr:row>75</xdr:row>
      <xdr:rowOff>98950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44373"/>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85623</xdr:rowOff>
    </xdr:from>
    <xdr:to>
      <xdr:col>76</xdr:col>
      <xdr:colOff>114300</xdr:colOff>
      <xdr:row>75</xdr:row>
      <xdr:rowOff>146390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44373"/>
          <a:ext cx="8890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146390</xdr:rowOff>
    </xdr:from>
    <xdr:to>
      <xdr:col>71</xdr:col>
      <xdr:colOff>177800</xdr:colOff>
      <xdr:row>76</xdr:row>
      <xdr:rowOff>12333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05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15016</xdr:rowOff>
    </xdr:from>
    <xdr:to>
      <xdr:col>85</xdr:col>
      <xdr:colOff>177800</xdr:colOff>
      <xdr:row>75</xdr:row>
      <xdr:rowOff>116616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37893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48150</xdr:rowOff>
    </xdr:from>
    <xdr:to>
      <xdr:col>81</xdr:col>
      <xdr:colOff>101600</xdr:colOff>
      <xdr:row>75</xdr:row>
      <xdr:rowOff>149749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06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166277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68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34823</xdr:rowOff>
    </xdr:from>
    <xdr:to>
      <xdr:col>76</xdr:col>
      <xdr:colOff>165100</xdr:colOff>
      <xdr:row>75</xdr:row>
      <xdr:rowOff>136423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152950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66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95589</xdr:rowOff>
    </xdr:from>
    <xdr:to>
      <xdr:col>72</xdr:col>
      <xdr:colOff>38100</xdr:colOff>
      <xdr:row>76</xdr:row>
      <xdr:rowOff>25738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54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42266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7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132983</xdr:rowOff>
    </xdr:from>
    <xdr:to>
      <xdr:col>67</xdr:col>
      <xdr:colOff>101600</xdr:colOff>
      <xdr:row>76</xdr:row>
      <xdr:rowOff>63134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91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79660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6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20393</xdr:rowOff>
    </xdr:from>
    <xdr:to>
      <xdr:col>85</xdr:col>
      <xdr:colOff>127000</xdr:colOff>
      <xdr:row>99</xdr:row>
      <xdr:rowOff>80997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3943"/>
          <a:ext cx="8382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26098</xdr:rowOff>
    </xdr:from>
    <xdr:to>
      <xdr:col>81</xdr:col>
      <xdr:colOff>50800</xdr:colOff>
      <xdr:row>99</xdr:row>
      <xdr:rowOff>80997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9648"/>
          <a:ext cx="8890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26098</xdr:rowOff>
    </xdr:from>
    <xdr:to>
      <xdr:col>76</xdr:col>
      <xdr:colOff>114300</xdr:colOff>
      <xdr:row>99</xdr:row>
      <xdr:rowOff>65956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9648"/>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65956</xdr:rowOff>
    </xdr:from>
    <xdr:to>
      <xdr:col>71</xdr:col>
      <xdr:colOff>177800</xdr:colOff>
      <xdr:row>99</xdr:row>
      <xdr:rowOff>71045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9506"/>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141043</xdr:rowOff>
    </xdr:from>
    <xdr:to>
      <xdr:col>85</xdr:col>
      <xdr:colOff>177800</xdr:colOff>
      <xdr:row>99</xdr:row>
      <xdr:rowOff>71193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30197</xdr:rowOff>
    </xdr:from>
    <xdr:to>
      <xdr:col>81</xdr:col>
      <xdr:colOff>101600</xdr:colOff>
      <xdr:row>99</xdr:row>
      <xdr:rowOff>131797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146748</xdr:rowOff>
    </xdr:from>
    <xdr:to>
      <xdr:col>76</xdr:col>
      <xdr:colOff>165100</xdr:colOff>
      <xdr:row>99</xdr:row>
      <xdr:rowOff>76898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68025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15156</xdr:rowOff>
    </xdr:from>
    <xdr:to>
      <xdr:col>72</xdr:col>
      <xdr:colOff>38100</xdr:colOff>
      <xdr:row>99</xdr:row>
      <xdr:rowOff>116756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107883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20245</xdr:rowOff>
    </xdr:from>
    <xdr:to>
      <xdr:col>67</xdr:col>
      <xdr:colOff>101600</xdr:colOff>
      <xdr:row>99</xdr:row>
      <xdr:rowOff>121845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112972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115583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0683"/>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64783</xdr:rowOff>
    </xdr:from>
    <xdr:to>
      <xdr:col>116</xdr:col>
      <xdr:colOff>114300</xdr:colOff>
      <xdr:row>38</xdr:row>
      <xdr:rowOff>166383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151160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113582</xdr:rowOff>
    </xdr:from>
    <xdr:to>
      <xdr:col>116</xdr:col>
      <xdr:colOff>63500</xdr:colOff>
      <xdr:row>56</xdr:row>
      <xdr:rowOff>150806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714782"/>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150806</xdr:rowOff>
    </xdr:from>
    <xdr:to>
      <xdr:col>111</xdr:col>
      <xdr:colOff>177800</xdr:colOff>
      <xdr:row>56</xdr:row>
      <xdr:rowOff>163932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52006"/>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163932</xdr:rowOff>
    </xdr:from>
    <xdr:to>
      <xdr:col>107</xdr:col>
      <xdr:colOff>50800</xdr:colOff>
      <xdr:row>57</xdr:row>
      <xdr:rowOff>4350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76513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4350</xdr:rowOff>
    </xdr:from>
    <xdr:to>
      <xdr:col>102</xdr:col>
      <xdr:colOff>114300</xdr:colOff>
      <xdr:row>57</xdr:row>
      <xdr:rowOff>14770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777000"/>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62782</xdr:rowOff>
    </xdr:from>
    <xdr:to>
      <xdr:col>116</xdr:col>
      <xdr:colOff>114300</xdr:colOff>
      <xdr:row>56</xdr:row>
      <xdr:rowOff>164382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6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85659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100006</xdr:rowOff>
    </xdr:from>
    <xdr:to>
      <xdr:col>112</xdr:col>
      <xdr:colOff>38100</xdr:colOff>
      <xdr:row>57</xdr:row>
      <xdr:rowOff>30156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46683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113132</xdr:rowOff>
    </xdr:from>
    <xdr:to>
      <xdr:col>107</xdr:col>
      <xdr:colOff>101600</xdr:colOff>
      <xdr:row>57</xdr:row>
      <xdr:rowOff>43282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59809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125000</xdr:rowOff>
    </xdr:from>
    <xdr:to>
      <xdr:col>102</xdr:col>
      <xdr:colOff>165100</xdr:colOff>
      <xdr:row>57</xdr:row>
      <xdr:rowOff>55150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71677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135420</xdr:rowOff>
    </xdr:from>
    <xdr:to>
      <xdr:col>98</xdr:col>
      <xdr:colOff>38100</xdr:colOff>
      <xdr:row>57</xdr:row>
      <xdr:rowOff>65570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82097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20131</xdr:rowOff>
    </xdr:from>
    <xdr:to>
      <xdr:col>116</xdr:col>
      <xdr:colOff>63500</xdr:colOff>
      <xdr:row>77</xdr:row>
      <xdr:rowOff>53604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21781"/>
          <a:ext cx="8382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53604</xdr:rowOff>
    </xdr:from>
    <xdr:to>
      <xdr:col>111</xdr:col>
      <xdr:colOff>177800</xdr:colOff>
      <xdr:row>77</xdr:row>
      <xdr:rowOff>68475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55254"/>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60593</xdr:rowOff>
    </xdr:from>
    <xdr:to>
      <xdr:col>107</xdr:col>
      <xdr:colOff>50800</xdr:colOff>
      <xdr:row>77</xdr:row>
      <xdr:rowOff>68475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62243"/>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63315</xdr:rowOff>
    </xdr:from>
    <xdr:to>
      <xdr:col>102</xdr:col>
      <xdr:colOff>114300</xdr:colOff>
      <xdr:row>77</xdr:row>
      <xdr:rowOff>60593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79165"/>
          <a:ext cx="889000" cy="6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140781</xdr:rowOff>
    </xdr:from>
    <xdr:to>
      <xdr:col>116</xdr:col>
      <xdr:colOff>114300</xdr:colOff>
      <xdr:row>77</xdr:row>
      <xdr:rowOff>70931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119208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2804</xdr:rowOff>
    </xdr:from>
    <xdr:to>
      <xdr:col>112</xdr:col>
      <xdr:colOff>38100</xdr:colOff>
      <xdr:row>77</xdr:row>
      <xdr:rowOff>104404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95531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17675</xdr:rowOff>
    </xdr:from>
    <xdr:to>
      <xdr:col>107</xdr:col>
      <xdr:colOff>101600</xdr:colOff>
      <xdr:row>77</xdr:row>
      <xdr:rowOff>119275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110402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9793</xdr:rowOff>
    </xdr:from>
    <xdr:to>
      <xdr:col>102</xdr:col>
      <xdr:colOff>165100</xdr:colOff>
      <xdr:row>77</xdr:row>
      <xdr:rowOff>111393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102520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12515</xdr:rowOff>
    </xdr:from>
    <xdr:to>
      <xdr:col>98</xdr:col>
      <xdr:colOff>38100</xdr:colOff>
      <xdr:row>73</xdr:row>
      <xdr:rowOff>114115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130642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3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人件費については、人口減少の影響を強く受けており、定数に大きな変動はないものの住民一人当たりの人件費は増加傾向となっている。補助費が前年比で減少しているが、これは令和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水害対応の簡水・下水道会計へ追加の補助、被災者支援の補助金などで支出が他年度よりかなり大きくなっていたため。維持補修費は減少しているが、それでも類似団体と比べ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災害復旧事業費が突出しているが、これは令和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の水害に対応した災害復旧工事が本格化したため。激甚災害に指定されているため国からの手厚い財政措置を受けているが、補助金を充てられないような工事費に対しては、地方債を主な財源として復旧工事を行っているため、今後償還による財政負担が大きくなる見込み。関連して、積立金が増加しているが、これは災害の関係で手厚く措置された特別交付税を将来的な起債償還などに備え積み立て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今後も人口減少は進む一方、物価高騰などで経常経費は増加するため、人口減少社会を見据えた事業見直しを行う必要がある。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
4,808
299.61
7,354,631
6,936,861
202,203
3,448,401
5,036,600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41275</xdr:rowOff>
    </xdr:from>
    <xdr:to>
      <xdr:col>24</xdr:col>
      <xdr:colOff>63500</xdr:colOff>
      <xdr:row>35</xdr:row>
      <xdr:rowOff>108458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2025"/>
          <a:ext cx="8382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108458</xdr:rowOff>
    </xdr:from>
    <xdr:to>
      <xdr:col>19</xdr:col>
      <xdr:colOff>177800</xdr:colOff>
      <xdr:row>35</xdr:row>
      <xdr:rowOff>159131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92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159131</xdr:rowOff>
    </xdr:from>
    <xdr:to>
      <xdr:col>15</xdr:col>
      <xdr:colOff>50800</xdr:colOff>
      <xdr:row>36</xdr:row>
      <xdr:rowOff>14605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988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14605</xdr:rowOff>
    </xdr:from>
    <xdr:to>
      <xdr:col>10</xdr:col>
      <xdr:colOff>114300</xdr:colOff>
      <xdr:row>36</xdr:row>
      <xdr:rowOff>88519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6805"/>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161925</xdr:rowOff>
    </xdr:from>
    <xdr:to>
      <xdr:col>24</xdr:col>
      <xdr:colOff>114300</xdr:colOff>
      <xdr:row>35</xdr:row>
      <xdr:rowOff>92075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57658</xdr:rowOff>
    </xdr:from>
    <xdr:to>
      <xdr:col>20</xdr:col>
      <xdr:colOff>38100</xdr:colOff>
      <xdr:row>35</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4335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108331</xdr:rowOff>
    </xdr:from>
    <xdr:to>
      <xdr:col>15</xdr:col>
      <xdr:colOff>101600</xdr:colOff>
      <xdr:row>36</xdr:row>
      <xdr:rowOff>38481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55008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135255</xdr:rowOff>
    </xdr:from>
    <xdr:to>
      <xdr:col>10</xdr:col>
      <xdr:colOff>165100</xdr:colOff>
      <xdr:row>36</xdr:row>
      <xdr:rowOff>65405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37719</xdr:rowOff>
    </xdr:from>
    <xdr:to>
      <xdr:col>6</xdr:col>
      <xdr:colOff>38100</xdr:colOff>
      <xdr:row>36</xdr:row>
      <xdr:rowOff>139319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155846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48956</xdr:rowOff>
    </xdr:from>
    <xdr:to>
      <xdr:col>24</xdr:col>
      <xdr:colOff>63500</xdr:colOff>
      <xdr:row>58</xdr:row>
      <xdr:rowOff>60345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93056"/>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60345</xdr:rowOff>
    </xdr:from>
    <xdr:to>
      <xdr:col>19</xdr:col>
      <xdr:colOff>177800</xdr:colOff>
      <xdr:row>58</xdr:row>
      <xdr:rowOff>72037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4445"/>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37957</xdr:rowOff>
    </xdr:from>
    <xdr:to>
      <xdr:col>15</xdr:col>
      <xdr:colOff>50800</xdr:colOff>
      <xdr:row>58</xdr:row>
      <xdr:rowOff>72037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2057"/>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37957</xdr:rowOff>
    </xdr:from>
    <xdr:to>
      <xdr:col>10</xdr:col>
      <xdr:colOff>114300</xdr:colOff>
      <xdr:row>58</xdr:row>
      <xdr:rowOff>90862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2057"/>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169606</xdr:rowOff>
    </xdr:from>
    <xdr:to>
      <xdr:col>24</xdr:col>
      <xdr:colOff>114300</xdr:colOff>
      <xdr:row>58</xdr:row>
      <xdr:rowOff>99756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9545</xdr:rowOff>
    </xdr:from>
    <xdr:to>
      <xdr:col>20</xdr:col>
      <xdr:colOff>38100</xdr:colOff>
      <xdr:row>58</xdr:row>
      <xdr:rowOff>111145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102272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21237</xdr:rowOff>
    </xdr:from>
    <xdr:to>
      <xdr:col>15</xdr:col>
      <xdr:colOff>101600</xdr:colOff>
      <xdr:row>58</xdr:row>
      <xdr:rowOff>122837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113964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158607</xdr:rowOff>
    </xdr:from>
    <xdr:to>
      <xdr:col>10</xdr:col>
      <xdr:colOff>165100</xdr:colOff>
      <xdr:row>58</xdr:row>
      <xdr:rowOff>88757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79884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40062</xdr:rowOff>
    </xdr:from>
    <xdr:to>
      <xdr:col>6</xdr:col>
      <xdr:colOff>38100</xdr:colOff>
      <xdr:row>58</xdr:row>
      <xdr:rowOff>141662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109119</xdr:rowOff>
    </xdr:from>
    <xdr:to>
      <xdr:col>24</xdr:col>
      <xdr:colOff>63500</xdr:colOff>
      <xdr:row>74</xdr:row>
      <xdr:rowOff>50186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624969"/>
          <a:ext cx="838200" cy="1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109119</xdr:rowOff>
    </xdr:from>
    <xdr:to>
      <xdr:col>19</xdr:col>
      <xdr:colOff>177800</xdr:colOff>
      <xdr:row>74</xdr:row>
      <xdr:rowOff>99940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624969"/>
          <a:ext cx="889000" cy="1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99940</xdr:rowOff>
    </xdr:from>
    <xdr:to>
      <xdr:col>15</xdr:col>
      <xdr:colOff>50800</xdr:colOff>
      <xdr:row>75</xdr:row>
      <xdr:rowOff>140477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87240"/>
          <a:ext cx="889000" cy="2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140477</xdr:rowOff>
    </xdr:from>
    <xdr:to>
      <xdr:col>10</xdr:col>
      <xdr:colOff>114300</xdr:colOff>
      <xdr:row>76</xdr:row>
      <xdr:rowOff>14233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99227"/>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170836</xdr:rowOff>
    </xdr:from>
    <xdr:to>
      <xdr:col>24</xdr:col>
      <xdr:colOff>114300</xdr:colOff>
      <xdr:row>74</xdr:row>
      <xdr:rowOff>100986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6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22263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3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58319</xdr:rowOff>
    </xdr:from>
    <xdr:to>
      <xdr:col>20</xdr:col>
      <xdr:colOff>38100</xdr:colOff>
      <xdr:row>73</xdr:row>
      <xdr:rowOff>159919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5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4996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34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49140</xdr:rowOff>
    </xdr:from>
    <xdr:to>
      <xdr:col>15</xdr:col>
      <xdr:colOff>101600</xdr:colOff>
      <xdr:row>74</xdr:row>
      <xdr:rowOff>150740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167267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1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89677</xdr:rowOff>
    </xdr:from>
    <xdr:to>
      <xdr:col>10</xdr:col>
      <xdr:colOff>165100</xdr:colOff>
      <xdr:row>76</xdr:row>
      <xdr:rowOff>19828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4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36354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2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134883</xdr:rowOff>
    </xdr:from>
    <xdr:to>
      <xdr:col>6</xdr:col>
      <xdr:colOff>38100</xdr:colOff>
      <xdr:row>76</xdr:row>
      <xdr:rowOff>65033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56160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8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22397</xdr:rowOff>
    </xdr:from>
    <xdr:to>
      <xdr:col>24</xdr:col>
      <xdr:colOff>63500</xdr:colOff>
      <xdr:row>95</xdr:row>
      <xdr:rowOff>112108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0147"/>
          <a:ext cx="838200" cy="8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22397</xdr:rowOff>
    </xdr:from>
    <xdr:to>
      <xdr:col>19</xdr:col>
      <xdr:colOff>177800</xdr:colOff>
      <xdr:row>96</xdr:row>
      <xdr:rowOff>74884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0147"/>
          <a:ext cx="889000" cy="2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74884</xdr:rowOff>
    </xdr:from>
    <xdr:to>
      <xdr:col>15</xdr:col>
      <xdr:colOff>50800</xdr:colOff>
      <xdr:row>96</xdr:row>
      <xdr:rowOff>96571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34084"/>
          <a:ext cx="889000" cy="2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96571</xdr:rowOff>
    </xdr:from>
    <xdr:to>
      <xdr:col>10</xdr:col>
      <xdr:colOff>114300</xdr:colOff>
      <xdr:row>96</xdr:row>
      <xdr:rowOff>154711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5577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61308</xdr:rowOff>
    </xdr:from>
    <xdr:to>
      <xdr:col>24</xdr:col>
      <xdr:colOff>114300</xdr:colOff>
      <xdr:row>95</xdr:row>
      <xdr:rowOff>162908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84185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143047</xdr:rowOff>
    </xdr:from>
    <xdr:to>
      <xdr:col>20</xdr:col>
      <xdr:colOff>38100</xdr:colOff>
      <xdr:row>95</xdr:row>
      <xdr:rowOff>73197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24084</xdr:rowOff>
    </xdr:from>
    <xdr:to>
      <xdr:col>15</xdr:col>
      <xdr:colOff>101600</xdr:colOff>
      <xdr:row>96</xdr:row>
      <xdr:rowOff>125684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116811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45771</xdr:rowOff>
    </xdr:from>
    <xdr:to>
      <xdr:col>10</xdr:col>
      <xdr:colOff>165100</xdr:colOff>
      <xdr:row>96</xdr:row>
      <xdr:rowOff>147371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138498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103911</xdr:rowOff>
    </xdr:from>
    <xdr:to>
      <xdr:col>6</xdr:col>
      <xdr:colOff>38100</xdr:colOff>
      <xdr:row>97</xdr:row>
      <xdr:rowOff>34061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25188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133757</xdr:rowOff>
    </xdr:from>
    <xdr:to>
      <xdr:col>55</xdr:col>
      <xdr:colOff>0</xdr:colOff>
      <xdr:row>31</xdr:row>
      <xdr:rowOff>26314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527725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26314</xdr:rowOff>
    </xdr:from>
    <xdr:to>
      <xdr:col>50</xdr:col>
      <xdr:colOff>114300</xdr:colOff>
      <xdr:row>31</xdr:row>
      <xdr:rowOff>70663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5341264"/>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70663</xdr:rowOff>
    </xdr:from>
    <xdr:to>
      <xdr:col>45</xdr:col>
      <xdr:colOff>177800</xdr:colOff>
      <xdr:row>31</xdr:row>
      <xdr:rowOff>87122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38561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87122</xdr:rowOff>
    </xdr:from>
    <xdr:to>
      <xdr:col>41</xdr:col>
      <xdr:colOff>50800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540207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82957</xdr:rowOff>
    </xdr:from>
    <xdr:to>
      <xdr:col>55</xdr:col>
      <xdr:colOff>50800</xdr:colOff>
      <xdr:row>31</xdr:row>
      <xdr:rowOff>13107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2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169334</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1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146964</xdr:rowOff>
    </xdr:from>
    <xdr:to>
      <xdr:col>50</xdr:col>
      <xdr:colOff>165100</xdr:colOff>
      <xdr:row>31</xdr:row>
      <xdr:rowOff>77114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2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93641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0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19863</xdr:rowOff>
    </xdr:from>
    <xdr:to>
      <xdr:col>46</xdr:col>
      <xdr:colOff>38100</xdr:colOff>
      <xdr:row>31</xdr:row>
      <xdr:rowOff>121463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3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137990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1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36322</xdr:rowOff>
    </xdr:from>
    <xdr:to>
      <xdr:col>41</xdr:col>
      <xdr:colOff>101600</xdr:colOff>
      <xdr:row>31</xdr:row>
      <xdr:rowOff>137922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154449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76098</xdr:rowOff>
    </xdr:from>
    <xdr:to>
      <xdr:col>36</xdr:col>
      <xdr:colOff>165100</xdr:colOff>
      <xdr:row>32</xdr:row>
      <xdr:rowOff>6248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22775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1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45669</xdr:rowOff>
    </xdr:from>
    <xdr:to>
      <xdr:col>55</xdr:col>
      <xdr:colOff>0</xdr:colOff>
      <xdr:row>55</xdr:row>
      <xdr:rowOff>58181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475419"/>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45669</xdr:rowOff>
    </xdr:from>
    <xdr:to>
      <xdr:col>50</xdr:col>
      <xdr:colOff>114300</xdr:colOff>
      <xdr:row>55</xdr:row>
      <xdr:rowOff>109136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475419"/>
          <a:ext cx="8890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79982</xdr:rowOff>
    </xdr:from>
    <xdr:to>
      <xdr:col>45</xdr:col>
      <xdr:colOff>177800</xdr:colOff>
      <xdr:row>55</xdr:row>
      <xdr:rowOff>109136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509732"/>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38148</xdr:rowOff>
    </xdr:from>
    <xdr:to>
      <xdr:col>41</xdr:col>
      <xdr:colOff>50800</xdr:colOff>
      <xdr:row>55</xdr:row>
      <xdr:rowOff>79982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46789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7381</xdr:rowOff>
    </xdr:from>
    <xdr:to>
      <xdr:col>55</xdr:col>
      <xdr:colOff>50800</xdr:colOff>
      <xdr:row>55</xdr:row>
      <xdr:rowOff>108981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30258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166319</xdr:rowOff>
    </xdr:from>
    <xdr:to>
      <xdr:col>50</xdr:col>
      <xdr:colOff>165100</xdr:colOff>
      <xdr:row>55</xdr:row>
      <xdr:rowOff>96469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112996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58336</xdr:rowOff>
    </xdr:from>
    <xdr:to>
      <xdr:col>46</xdr:col>
      <xdr:colOff>38100</xdr:colOff>
      <xdr:row>55</xdr:row>
      <xdr:rowOff>159936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5013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2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29182</xdr:rowOff>
    </xdr:from>
    <xdr:to>
      <xdr:col>41</xdr:col>
      <xdr:colOff>101600</xdr:colOff>
      <xdr:row>55</xdr:row>
      <xdr:rowOff>130782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147309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2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158798</xdr:rowOff>
    </xdr:from>
    <xdr:to>
      <xdr:col>36</xdr:col>
      <xdr:colOff>165100</xdr:colOff>
      <xdr:row>55</xdr:row>
      <xdr:rowOff>88948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105475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1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149347</xdr:rowOff>
    </xdr:from>
    <xdr:to>
      <xdr:col>55</xdr:col>
      <xdr:colOff>0</xdr:colOff>
      <xdr:row>74</xdr:row>
      <xdr:rowOff>88237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665197"/>
          <a:ext cx="838200" cy="1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108994</xdr:rowOff>
    </xdr:from>
    <xdr:to>
      <xdr:col>50</xdr:col>
      <xdr:colOff>114300</xdr:colOff>
      <xdr:row>74</xdr:row>
      <xdr:rowOff>88237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281944"/>
          <a:ext cx="889000" cy="4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108994</xdr:rowOff>
    </xdr:from>
    <xdr:to>
      <xdr:col>45</xdr:col>
      <xdr:colOff>177800</xdr:colOff>
      <xdr:row>75</xdr:row>
      <xdr:rowOff>44292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281944"/>
          <a:ext cx="889000" cy="6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44292</xdr:rowOff>
    </xdr:from>
    <xdr:to>
      <xdr:col>41</xdr:col>
      <xdr:colOff>50800</xdr:colOff>
      <xdr:row>75</xdr:row>
      <xdr:rowOff>98013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290304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98547</xdr:rowOff>
    </xdr:from>
    <xdr:to>
      <xdr:col>55</xdr:col>
      <xdr:colOff>50800</xdr:colOff>
      <xdr:row>74</xdr:row>
      <xdr:rowOff>28697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121424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37437</xdr:rowOff>
    </xdr:from>
    <xdr:to>
      <xdr:col>50</xdr:col>
      <xdr:colOff>165100</xdr:colOff>
      <xdr:row>74</xdr:row>
      <xdr:rowOff>139037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155564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4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58194</xdr:rowOff>
    </xdr:from>
    <xdr:to>
      <xdr:col>46</xdr:col>
      <xdr:colOff>38100</xdr:colOff>
      <xdr:row>71</xdr:row>
      <xdr:rowOff>159794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2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4871</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20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164942</xdr:rowOff>
    </xdr:from>
    <xdr:to>
      <xdr:col>41</xdr:col>
      <xdr:colOff>101600</xdr:colOff>
      <xdr:row>75</xdr:row>
      <xdr:rowOff>95092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111619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47213</xdr:rowOff>
    </xdr:from>
    <xdr:to>
      <xdr:col>36</xdr:col>
      <xdr:colOff>165100</xdr:colOff>
      <xdr:row>75</xdr:row>
      <xdr:rowOff>148813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165340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6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83800</xdr:rowOff>
    </xdr:from>
    <xdr:to>
      <xdr:col>55</xdr:col>
      <xdr:colOff>0</xdr:colOff>
      <xdr:row>97</xdr:row>
      <xdr:rowOff>84113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14450"/>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83800</xdr:rowOff>
    </xdr:from>
    <xdr:to>
      <xdr:col>50</xdr:col>
      <xdr:colOff>114300</xdr:colOff>
      <xdr:row>97</xdr:row>
      <xdr:rowOff>93027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14450"/>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93027</xdr:rowOff>
    </xdr:from>
    <xdr:to>
      <xdr:col>45</xdr:col>
      <xdr:colOff>177800</xdr:colOff>
      <xdr:row>97</xdr:row>
      <xdr:rowOff>101840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2367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101840</xdr:rowOff>
    </xdr:from>
    <xdr:to>
      <xdr:col>41</xdr:col>
      <xdr:colOff>50800</xdr:colOff>
      <xdr:row>97</xdr:row>
      <xdr:rowOff>125022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32490"/>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33313</xdr:rowOff>
    </xdr:from>
    <xdr:to>
      <xdr:col>55</xdr:col>
      <xdr:colOff>50800</xdr:colOff>
      <xdr:row>97</xdr:row>
      <xdr:rowOff>134913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56190</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33000</xdr:rowOff>
    </xdr:from>
    <xdr:to>
      <xdr:col>50</xdr:col>
      <xdr:colOff>165100</xdr:colOff>
      <xdr:row>97</xdr:row>
      <xdr:rowOff>134600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151127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42227</xdr:rowOff>
    </xdr:from>
    <xdr:to>
      <xdr:col>46</xdr:col>
      <xdr:colOff>38100</xdr:colOff>
      <xdr:row>97</xdr:row>
      <xdr:rowOff>143827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160354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51040</xdr:rowOff>
    </xdr:from>
    <xdr:to>
      <xdr:col>41</xdr:col>
      <xdr:colOff>101600</xdr:colOff>
      <xdr:row>97</xdr:row>
      <xdr:rowOff>152640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169167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5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74222</xdr:rowOff>
    </xdr:from>
    <xdr:to>
      <xdr:col>36</xdr:col>
      <xdr:colOff>165100</xdr:colOff>
      <xdr:row>98</xdr:row>
      <xdr:rowOff>4372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20899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95841</xdr:rowOff>
    </xdr:from>
    <xdr:to>
      <xdr:col>85</xdr:col>
      <xdr:colOff>127000</xdr:colOff>
      <xdr:row>35</xdr:row>
      <xdr:rowOff>40732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925141"/>
          <a:ext cx="838200" cy="1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40732</xdr:rowOff>
    </xdr:from>
    <xdr:to>
      <xdr:col>81</xdr:col>
      <xdr:colOff>50800</xdr:colOff>
      <xdr:row>36</xdr:row>
      <xdr:rowOff>58792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041482"/>
          <a:ext cx="8890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58792</xdr:rowOff>
    </xdr:from>
    <xdr:to>
      <xdr:col>76</xdr:col>
      <xdr:colOff>114300</xdr:colOff>
      <xdr:row>36</xdr:row>
      <xdr:rowOff>134181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230992"/>
          <a:ext cx="889000" cy="7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134181</xdr:rowOff>
    </xdr:from>
    <xdr:to>
      <xdr:col>71</xdr:col>
      <xdr:colOff>177800</xdr:colOff>
      <xdr:row>37</xdr:row>
      <xdr:rowOff>63821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306381"/>
          <a:ext cx="8890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45041</xdr:rowOff>
    </xdr:from>
    <xdr:to>
      <xdr:col>85</xdr:col>
      <xdr:colOff>177800</xdr:colOff>
      <xdr:row>34</xdr:row>
      <xdr:rowOff>146641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67918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7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161382</xdr:rowOff>
    </xdr:from>
    <xdr:to>
      <xdr:col>81</xdr:col>
      <xdr:colOff>101600</xdr:colOff>
      <xdr:row>35</xdr:row>
      <xdr:rowOff>91532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108059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7992</xdr:rowOff>
    </xdr:from>
    <xdr:to>
      <xdr:col>76</xdr:col>
      <xdr:colOff>165100</xdr:colOff>
      <xdr:row>36</xdr:row>
      <xdr:rowOff>109592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1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126119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83381</xdr:rowOff>
    </xdr:from>
    <xdr:to>
      <xdr:col>72</xdr:col>
      <xdr:colOff>38100</xdr:colOff>
      <xdr:row>37</xdr:row>
      <xdr:rowOff>13531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2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13021</xdr:rowOff>
    </xdr:from>
    <xdr:to>
      <xdr:col>67</xdr:col>
      <xdr:colOff>101600</xdr:colOff>
      <xdr:row>37</xdr:row>
      <xdr:rowOff>114621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131148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41088</xdr:rowOff>
    </xdr:from>
    <xdr:to>
      <xdr:col>85</xdr:col>
      <xdr:colOff>127000</xdr:colOff>
      <xdr:row>58</xdr:row>
      <xdr:rowOff>49070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5188"/>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49070</xdr:rowOff>
    </xdr:from>
    <xdr:to>
      <xdr:col>81</xdr:col>
      <xdr:colOff>50800</xdr:colOff>
      <xdr:row>58</xdr:row>
      <xdr:rowOff>56379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3170"/>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32758</xdr:rowOff>
    </xdr:from>
    <xdr:to>
      <xdr:col>76</xdr:col>
      <xdr:colOff>114300</xdr:colOff>
      <xdr:row>58</xdr:row>
      <xdr:rowOff>56379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6858"/>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32758</xdr:rowOff>
    </xdr:from>
    <xdr:to>
      <xdr:col>71</xdr:col>
      <xdr:colOff>177800</xdr:colOff>
      <xdr:row>58</xdr:row>
      <xdr:rowOff>33705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685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161738</xdr:rowOff>
    </xdr:from>
    <xdr:to>
      <xdr:col>85</xdr:col>
      <xdr:colOff>177800</xdr:colOff>
      <xdr:row>58</xdr:row>
      <xdr:rowOff>91888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76665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169720</xdr:rowOff>
    </xdr:from>
    <xdr:to>
      <xdr:col>81</xdr:col>
      <xdr:colOff>101600</xdr:colOff>
      <xdr:row>58</xdr:row>
      <xdr:rowOff>99870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5579</xdr:rowOff>
    </xdr:from>
    <xdr:to>
      <xdr:col>76</xdr:col>
      <xdr:colOff>165100</xdr:colOff>
      <xdr:row>58</xdr:row>
      <xdr:rowOff>107179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153408</xdr:rowOff>
    </xdr:from>
    <xdr:to>
      <xdr:col>72</xdr:col>
      <xdr:colOff>38100</xdr:colOff>
      <xdr:row>58</xdr:row>
      <xdr:rowOff>83558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74685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154355</xdr:rowOff>
    </xdr:from>
    <xdr:to>
      <xdr:col>67</xdr:col>
      <xdr:colOff>101600</xdr:colOff>
      <xdr:row>58</xdr:row>
      <xdr:rowOff>84505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75632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78426</xdr:rowOff>
    </xdr:from>
    <xdr:to>
      <xdr:col>85</xdr:col>
      <xdr:colOff>127000</xdr:colOff>
      <xdr:row>75</xdr:row>
      <xdr:rowOff>71957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2079926"/>
          <a:ext cx="838200" cy="8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71957</xdr:rowOff>
    </xdr:from>
    <xdr:to>
      <xdr:col>81</xdr:col>
      <xdr:colOff>50800</xdr:colOff>
      <xdr:row>78</xdr:row>
      <xdr:rowOff>139285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930707"/>
          <a:ext cx="889000" cy="5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134200</xdr:rowOff>
    </xdr:from>
    <xdr:to>
      <xdr:col>76</xdr:col>
      <xdr:colOff>114300</xdr:colOff>
      <xdr:row>78</xdr:row>
      <xdr:rowOff>139285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7300"/>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134200</xdr:rowOff>
    </xdr:from>
    <xdr:to>
      <xdr:col>71</xdr:col>
      <xdr:colOff>177800</xdr:colOff>
      <xdr:row>78</xdr:row>
      <xdr:rowOff>138762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730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27626</xdr:rowOff>
    </xdr:from>
    <xdr:to>
      <xdr:col>85</xdr:col>
      <xdr:colOff>177800</xdr:colOff>
      <xdr:row>70</xdr:row>
      <xdr:rowOff>129226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0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152103</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19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21157</xdr:rowOff>
    </xdr:from>
    <xdr:to>
      <xdr:col>81</xdr:col>
      <xdr:colOff>101600</xdr:colOff>
      <xdr:row>75</xdr:row>
      <xdr:rowOff>122757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139284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65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88485</xdr:rowOff>
    </xdr:from>
    <xdr:to>
      <xdr:col>76</xdr:col>
      <xdr:colOff>165100</xdr:colOff>
      <xdr:row>79</xdr:row>
      <xdr:rowOff>18635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9762</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54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83400</xdr:rowOff>
    </xdr:from>
    <xdr:to>
      <xdr:col>72</xdr:col>
      <xdr:colOff>38100</xdr:colOff>
      <xdr:row>79</xdr:row>
      <xdr:rowOff>13550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87962</xdr:rowOff>
    </xdr:from>
    <xdr:to>
      <xdr:col>67</xdr:col>
      <xdr:colOff>101600</xdr:colOff>
      <xdr:row>79</xdr:row>
      <xdr:rowOff>18112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9239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65816</xdr:rowOff>
    </xdr:from>
    <xdr:to>
      <xdr:col>85</xdr:col>
      <xdr:colOff>127000</xdr:colOff>
      <xdr:row>95</xdr:row>
      <xdr:rowOff>98949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53566"/>
          <a:ext cx="8382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85623</xdr:rowOff>
    </xdr:from>
    <xdr:to>
      <xdr:col>81</xdr:col>
      <xdr:colOff>50800</xdr:colOff>
      <xdr:row>95</xdr:row>
      <xdr:rowOff>98949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373373"/>
          <a:ext cx="889000" cy="1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85623</xdr:rowOff>
    </xdr:from>
    <xdr:to>
      <xdr:col>76</xdr:col>
      <xdr:colOff>114300</xdr:colOff>
      <xdr:row>95</xdr:row>
      <xdr:rowOff>146390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73373"/>
          <a:ext cx="889000" cy="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146390</xdr:rowOff>
    </xdr:from>
    <xdr:to>
      <xdr:col>71</xdr:col>
      <xdr:colOff>177800</xdr:colOff>
      <xdr:row>96</xdr:row>
      <xdr:rowOff>12333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341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15016</xdr:rowOff>
    </xdr:from>
    <xdr:to>
      <xdr:col>85</xdr:col>
      <xdr:colOff>177800</xdr:colOff>
      <xdr:row>95</xdr:row>
      <xdr:rowOff>116616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37893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5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48149</xdr:rowOff>
    </xdr:from>
    <xdr:to>
      <xdr:col>81</xdr:col>
      <xdr:colOff>101600</xdr:colOff>
      <xdr:row>95</xdr:row>
      <xdr:rowOff>149749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166276</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34823</xdr:rowOff>
    </xdr:from>
    <xdr:to>
      <xdr:col>76</xdr:col>
      <xdr:colOff>165100</xdr:colOff>
      <xdr:row>95</xdr:row>
      <xdr:rowOff>136423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152950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95590</xdr:rowOff>
    </xdr:from>
    <xdr:to>
      <xdr:col>72</xdr:col>
      <xdr:colOff>38100</xdr:colOff>
      <xdr:row>96</xdr:row>
      <xdr:rowOff>25740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42267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5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132983</xdr:rowOff>
    </xdr:from>
    <xdr:to>
      <xdr:col>67</xdr:col>
      <xdr:colOff>101600</xdr:colOff>
      <xdr:row>96</xdr:row>
      <xdr:rowOff>63133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79660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目的別の決算では災害復旧費が突出して高く、類似団体内で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年度が支出額のピークだが、令和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年度も災害復旧費の支出が続く予定。公債費についても上昇傾向だが、今後地方債の償還も増加するため、積み立てた減債基金等を適切に充当し財政運営を行う。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総務費は上昇しているが、国の政策で実施した給付金事業の影響が大きく、類似団体も含めて全体的に上昇している。民生費は減少しているが、令和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水害の関係で災害救助法関係の諸事業を実施しており、額が大きくなっていたことが主な要因。衛生費についても、災害廃棄物の処理経費が大きく減少したため、前年度より低くなっている。商工費は道の駅のリニューアル工事により大きく増加している。消防費については年々上昇しているが、近隣市町村に委託しているため減少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全体的に村民一人当たり経費は上昇傾向のため、事業見直しなどを進め、人口減少社会に対応した財政運営に努める。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年水害の復旧事業が本格化し、歳出規模が大きい年だったが、国県からの財政措置や特別交付税措置などで財政調整基金を取り崩さずに決算することができた。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物価高騰が続き、人口減少が続く状況で自主財源の確保が課題となっているなか、現在の基金残高を維持して財政運営を行うことは困難と想定される。税収やふるさと納税などで自主財源を確保しつつ、効率的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発生していないが、公営企業会計である簡易水道事業会計、下水道事業会計には毎年度多額の補助金を支出している状況。一般会計の黒字比率も前年比で増加しているが、災害の関係で措置された特別交付税を災害復旧事業債の償還財源として減債基金に積み立てたことなどが要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は黒字決算となっているが、今後の地方交付税算定と物価高騰の状況次第では難しい財政運営が見込まれる。今後の財政状況をシミュレートしながら、中長期的な視点を持って財政運営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元利償還金は増加している一方、公営企業への補助金が減少していため、実質公債費比率の分子は減少している。令和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年度以降、災害復旧関係の地方債の償還が本格化するため、交付税参入率の低い地方債の借入は抑制する必要がある。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満期一括償還を行っていないため該当なし。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は増加しているが、簡水、下水公営企業会計の地方債は償還が進んでいるため、合計では前年度比減となっている。ただ、公営企業会計についても、今後施設更新が増加すると借入額が増加するため、将来的な経費を見据えた起債管理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将来的な負担に備え、減債基金や特定目的基金へ積立を行ったため、基金残高が増加している。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に備え、減債基金と特定目的基金に新規で積み立てを行ったが、それらは直近で取崩しが予定されており、現在の基金の総額を維持することは難しい。今後の支出に備え、計画的な取崩しと積み立てを行うことで、現在と将来の財政負担額の平準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むらづくり総合対策基金：総合的な村づくりの推進を図る。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環境衛生施設整備基金：環境衛生施設の整備を図る。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社会福祉総合対策基金：地域福祉の向上および社会福祉施設の整備を図る。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ふるさと応援基金：村づくりに対して募った寄付金を財源に、個性豊かな活力ある安心の村づくりを推進する。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商工観光振興対策基金：商工観光の振興と施設の整備を図る。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村づくり総合対策基金：将来的な遊休施設の解体に備えて積み立て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環境衛生施設施美基金：旧ごみ処理施設の解体費に備え積み立て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ふるさと応援基金：ふるさと納税による寄付受入額の増加により積立額増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公共施設の除却や公用施設の整備など、特段の財政措置がない事業に対して優先的に積立を行い、将来負担を軽減する。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新規で取り崩すことなく、令和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年度は運用利子の積立のみを行った。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物価高騰と人口減少の影響で財源不足が発生する見込みのため、歳出削減に努めて可能な限り財政調整基金の残高を維持する。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国から臨時財政対策債償還費として普通交付税措置された分を積み立てたほか、災害で借り入れた地方債の償還のために例年より多くの額の積立を行った。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災害による地方債の償還が令和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年度以降本格化するため、償還時期に合わせ適切に減債基金の取崩しを行う。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7354631</v>
      </c>
      <c r="BO4" s="449"/>
      <c r="BP4" s="449"/>
      <c r="BQ4" s="449"/>
      <c r="BR4" s="449"/>
      <c r="BS4" s="449"/>
      <c r="BT4" s="449"/>
      <c r="BU4" s="450"/>
      <c r="BV4" s="448">
        <v>6611955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5.6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6936861</v>
      </c>
      <c r="BO5" s="420"/>
      <c r="BP5" s="420"/>
      <c r="BQ5" s="420"/>
      <c r="BR5" s="420"/>
      <c r="BS5" s="420"/>
      <c r="BT5" s="420"/>
      <c r="BU5" s="421"/>
      <c r="BV5" s="419">
        <v>6132272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86.3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417770</v>
      </c>
      <c r="BO6" s="420"/>
      <c r="BP6" s="420"/>
      <c r="BQ6" s="420"/>
      <c r="BR6" s="420"/>
      <c r="BS6" s="420"/>
      <c r="BT6" s="420"/>
      <c r="BU6" s="421"/>
      <c r="BV6" s="419">
        <v>479683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87.1</v>
      </c>
      <c r="CU6" s="563"/>
      <c r="CV6" s="563"/>
      <c r="CW6" s="563"/>
      <c r="CX6" s="563"/>
      <c r="CY6" s="563"/>
      <c r="CZ6" s="563"/>
      <c r="DA6" s="564"/>
      <c r="DB6" s="562">
        <v>87.2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215567</v>
      </c>
      <c r="BO7" s="420"/>
      <c r="BP7" s="420"/>
      <c r="BQ7" s="420"/>
      <c r="BR7" s="420"/>
      <c r="BS7" s="420"/>
      <c r="BT7" s="420"/>
      <c r="BU7" s="421"/>
      <c r="BV7" s="419">
        <v>287429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3448401</v>
      </c>
      <c r="CU7" s="420"/>
      <c r="CV7" s="420"/>
      <c r="CW7" s="420"/>
      <c r="CX7" s="420"/>
      <c r="CY7" s="420"/>
      <c r="CZ7" s="420"/>
      <c r="DA7" s="421"/>
      <c r="DB7" s="419">
        <v>3453276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202203</v>
      </c>
      <c r="BO8" s="420"/>
      <c r="BP8" s="420"/>
      <c r="BQ8" s="420"/>
      <c r="BR8" s="420"/>
      <c r="BS8" s="420"/>
      <c r="BT8" s="420"/>
      <c r="BU8" s="421"/>
      <c r="BV8" s="419">
        <v>192254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5144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9949</v>
      </c>
      <c r="BO9" s="420"/>
      <c r="BP9" s="420"/>
      <c r="BQ9" s="420"/>
      <c r="BR9" s="420"/>
      <c r="BS9" s="420"/>
      <c r="BT9" s="420"/>
      <c r="BU9" s="421"/>
      <c r="BV9" s="419">
        <v>-7793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5832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603</v>
      </c>
      <c r="BO10" s="420"/>
      <c r="BP10" s="420"/>
      <c r="BQ10" s="420"/>
      <c r="BR10" s="420"/>
      <c r="BS10" s="420"/>
      <c r="BT10" s="420"/>
      <c r="BU10" s="421"/>
      <c r="BV10" s="419">
        <v>118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4835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4808</v>
      </c>
      <c r="S13" s="507"/>
      <c r="T13" s="507"/>
      <c r="U13" s="507"/>
      <c r="V13" s="508"/>
      <c r="W13" s="509" t="s">
        <v>131</v>
      </c>
      <c r="X13" s="405"/>
      <c r="Y13" s="405"/>
      <c r="Z13" s="405"/>
      <c r="AA13" s="405"/>
      <c r="AB13" s="406"/>
      <c r="AC13" s="372">
        <v>449</v>
      </c>
      <c r="AD13" s="373"/>
      <c r="AE13" s="373"/>
      <c r="AF13" s="373"/>
      <c r="AG13" s="374"/>
      <c r="AH13" s="372">
        <v>588</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10552</v>
      </c>
      <c r="BO13" s="420"/>
      <c r="BP13" s="420"/>
      <c r="BQ13" s="420"/>
      <c r="BR13" s="420"/>
      <c r="BS13" s="420"/>
      <c r="BT13" s="420"/>
      <c r="BU13" s="421"/>
      <c r="BV13" s="419">
        <v>-7675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12.4</v>
      </c>
      <c r="CU13" s="417"/>
      <c r="CV13" s="417"/>
      <c r="CW13" s="417"/>
      <c r="CX13" s="417"/>
      <c r="CY13" s="417"/>
      <c r="CZ13" s="417"/>
      <c r="DA13" s="418"/>
      <c r="DB13" s="416">
        <v>12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4996</v>
      </c>
      <c r="S14" s="507"/>
      <c r="T14" s="507"/>
      <c r="U14" s="507"/>
      <c r="V14" s="508"/>
      <c r="W14" s="510"/>
      <c r="X14" s="408"/>
      <c r="Y14" s="408"/>
      <c r="Z14" s="408"/>
      <c r="AA14" s="408"/>
      <c r="AB14" s="409"/>
      <c r="AC14" s="499">
        <v>17.100000000000001</v>
      </c>
      <c r="AD14" s="500"/>
      <c r="AE14" s="500"/>
      <c r="AF14" s="500"/>
      <c r="AG14" s="501"/>
      <c r="AH14" s="499">
        <v>19.600000000000001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16.7</v>
      </c>
      <c r="CU14" s="517"/>
      <c r="CV14" s="517"/>
      <c r="CW14" s="517"/>
      <c r="CX14" s="517"/>
      <c r="CY14" s="517"/>
      <c r="CZ14" s="517"/>
      <c r="DA14" s="518"/>
      <c r="DB14" s="516">
        <v>24.2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4979</v>
      </c>
      <c r="S15" s="507"/>
      <c r="T15" s="507"/>
      <c r="U15" s="507"/>
      <c r="V15" s="508"/>
      <c r="W15" s="509" t="s">
        <v>137</v>
      </c>
      <c r="X15" s="405"/>
      <c r="Y15" s="405"/>
      <c r="Z15" s="405"/>
      <c r="AA15" s="405"/>
      <c r="AB15" s="406"/>
      <c r="AC15" s="372">
        <v>784</v>
      </c>
      <c r="AD15" s="373"/>
      <c r="AE15" s="373"/>
      <c r="AF15" s="373"/>
      <c r="AG15" s="374"/>
      <c r="AH15" s="372">
        <v>899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702430</v>
      </c>
      <c r="BO15" s="449"/>
      <c r="BP15" s="449"/>
      <c r="BQ15" s="449"/>
      <c r="BR15" s="449"/>
      <c r="BS15" s="449"/>
      <c r="BT15" s="449"/>
      <c r="BU15" s="450"/>
      <c r="BV15" s="448">
        <v>704595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29.9</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3267999</v>
      </c>
      <c r="BO16" s="420"/>
      <c r="BP16" s="420"/>
      <c r="BQ16" s="420"/>
      <c r="BR16" s="420"/>
      <c r="BS16" s="420"/>
      <c r="BT16" s="420"/>
      <c r="BU16" s="421"/>
      <c r="BV16" s="419">
        <v>3253867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1392</v>
      </c>
      <c r="AD17" s="373"/>
      <c r="AE17" s="373"/>
      <c r="AF17" s="373"/>
      <c r="AG17" s="374"/>
      <c r="AH17" s="372">
        <v>1520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866402</v>
      </c>
      <c r="BO17" s="420"/>
      <c r="BP17" s="420"/>
      <c r="BQ17" s="420"/>
      <c r="BR17" s="420"/>
      <c r="BS17" s="420"/>
      <c r="BT17" s="420"/>
      <c r="BU17" s="421"/>
      <c r="BV17" s="419">
        <v>870804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299.61</v>
      </c>
      <c r="M18" s="472"/>
      <c r="N18" s="472"/>
      <c r="O18" s="472"/>
      <c r="P18" s="472"/>
      <c r="Q18" s="472"/>
      <c r="R18" s="473"/>
      <c r="S18" s="473"/>
      <c r="T18" s="473"/>
      <c r="U18" s="473"/>
      <c r="V18" s="474"/>
      <c r="W18" s="490"/>
      <c r="X18" s="491"/>
      <c r="Y18" s="491"/>
      <c r="Z18" s="491"/>
      <c r="AA18" s="491"/>
      <c r="AB18" s="515"/>
      <c r="AC18" s="389">
        <v>53</v>
      </c>
      <c r="AD18" s="390"/>
      <c r="AE18" s="390"/>
      <c r="AF18" s="390"/>
      <c r="AG18" s="475"/>
      <c r="AH18" s="389">
        <v>50.5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3018750</v>
      </c>
      <c r="BO18" s="420"/>
      <c r="BP18" s="420"/>
      <c r="BQ18" s="420"/>
      <c r="BR18" s="420"/>
      <c r="BS18" s="420"/>
      <c r="BT18" s="420"/>
      <c r="BU18" s="421"/>
      <c r="BV18" s="419">
        <v>3011703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4429538</v>
      </c>
      <c r="BO19" s="420"/>
      <c r="BP19" s="420"/>
      <c r="BQ19" s="420"/>
      <c r="BR19" s="420"/>
      <c r="BS19" s="420"/>
      <c r="BT19" s="420"/>
      <c r="BU19" s="421"/>
      <c r="BV19" s="419">
        <v>4487455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1756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5036600</v>
      </c>
      <c r="BO22" s="449"/>
      <c r="BP22" s="449"/>
      <c r="BQ22" s="449"/>
      <c r="BR22" s="449"/>
      <c r="BS22" s="449"/>
      <c r="BT22" s="449"/>
      <c r="BU22" s="450"/>
      <c r="BV22" s="448">
        <v>4948612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4792409</v>
      </c>
      <c r="BO23" s="420"/>
      <c r="BP23" s="420"/>
      <c r="BQ23" s="420"/>
      <c r="BR23" s="420"/>
      <c r="BS23" s="420"/>
      <c r="BT23" s="420"/>
      <c r="BU23" s="421"/>
      <c r="BV23" s="419">
        <v>4789083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6300</v>
      </c>
      <c r="R24" s="373"/>
      <c r="S24" s="373"/>
      <c r="T24" s="373"/>
      <c r="U24" s="373"/>
      <c r="V24" s="374"/>
      <c r="W24" s="462"/>
      <c r="X24" s="399"/>
      <c r="Y24" s="400"/>
      <c r="Z24" s="375" t="s">
        <v>162</v>
      </c>
      <c r="AA24" s="376"/>
      <c r="AB24" s="376"/>
      <c r="AC24" s="376"/>
      <c r="AD24" s="376"/>
      <c r="AE24" s="376"/>
      <c r="AF24" s="376"/>
      <c r="AG24" s="377"/>
      <c r="AH24" s="372">
        <v>100</v>
      </c>
      <c r="AI24" s="373"/>
      <c r="AJ24" s="373"/>
      <c r="AK24" s="373"/>
      <c r="AL24" s="374"/>
      <c r="AM24" s="372">
        <v>285200</v>
      </c>
      <c r="AN24" s="373"/>
      <c r="AO24" s="373"/>
      <c r="AP24" s="373"/>
      <c r="AQ24" s="373"/>
      <c r="AR24" s="374"/>
      <c r="AS24" s="372">
        <v>2852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3530793</v>
      </c>
      <c r="BO24" s="420"/>
      <c r="BP24" s="420"/>
      <c r="BQ24" s="420"/>
      <c r="BR24" s="420"/>
      <c r="BS24" s="420"/>
      <c r="BT24" s="420"/>
      <c r="BU24" s="421"/>
      <c r="BV24" s="419">
        <v>3263988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700043</v>
      </c>
      <c r="BO25" s="449"/>
      <c r="BP25" s="449"/>
      <c r="BQ25" s="449"/>
      <c r="BR25" s="449"/>
      <c r="BS25" s="449"/>
      <c r="BT25" s="449"/>
      <c r="BU25" s="450"/>
      <c r="BV25" s="448">
        <v>4142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4800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22401</v>
      </c>
      <c r="AN26" s="373"/>
      <c r="AO26" s="373"/>
      <c r="AP26" s="373"/>
      <c r="AQ26" s="373"/>
      <c r="AR26" s="374"/>
      <c r="AS26" s="372">
        <v>2489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2550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104113</v>
      </c>
      <c r="BO27" s="454"/>
      <c r="BP27" s="454"/>
      <c r="BQ27" s="454"/>
      <c r="BR27" s="454"/>
      <c r="BS27" s="454"/>
      <c r="BT27" s="454"/>
      <c r="BU27" s="455"/>
      <c r="BV27" s="453">
        <v>104113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1880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670593</v>
      </c>
      <c r="BO28" s="449"/>
      <c r="BP28" s="449"/>
      <c r="BQ28" s="449"/>
      <c r="BR28" s="449"/>
      <c r="BS28" s="449"/>
      <c r="BT28" s="449"/>
      <c r="BU28" s="450"/>
      <c r="BV28" s="448">
        <v>669990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1680</v>
      </c>
      <c r="R29" s="373"/>
      <c r="S29" s="373"/>
      <c r="T29" s="373"/>
      <c r="U29" s="373"/>
      <c r="V29" s="374"/>
      <c r="W29" s="463"/>
      <c r="X29" s="464"/>
      <c r="Y29" s="465"/>
      <c r="Z29" s="375" t="s">
        <v>177</v>
      </c>
      <c r="AA29" s="376"/>
      <c r="AB29" s="376"/>
      <c r="AC29" s="376"/>
      <c r="AD29" s="376"/>
      <c r="AE29" s="376"/>
      <c r="AF29" s="376"/>
      <c r="AG29" s="377"/>
      <c r="AH29" s="372">
        <v>100</v>
      </c>
      <c r="AI29" s="373"/>
      <c r="AJ29" s="373"/>
      <c r="AK29" s="373"/>
      <c r="AL29" s="374"/>
      <c r="AM29" s="372">
        <v>285200</v>
      </c>
      <c r="AN29" s="373"/>
      <c r="AO29" s="373"/>
      <c r="AP29" s="373"/>
      <c r="AQ29" s="373"/>
      <c r="AR29" s="374"/>
      <c r="AS29" s="372">
        <v>2852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104419</v>
      </c>
      <c r="BO29" s="420"/>
      <c r="BP29" s="420"/>
      <c r="BQ29" s="420"/>
      <c r="BR29" s="420"/>
      <c r="BS29" s="420"/>
      <c r="BT29" s="420"/>
      <c r="BU29" s="421"/>
      <c r="BV29" s="419">
        <v>16419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1088219</v>
      </c>
      <c r="BO30" s="454"/>
      <c r="BP30" s="454"/>
      <c r="BQ30" s="454"/>
      <c r="BR30" s="454"/>
      <c r="BS30" s="454"/>
      <c r="BT30" s="454"/>
      <c r="BU30" s="455"/>
      <c r="BV30" s="453">
        <v>972320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村有温泉特別会計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下越福祉行政組合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関川村自然環境管理公社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国民健康保険関川診療所特別会計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宅地等造成特別会計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新潟県市町村総合事務組合（一般会計）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パワープラント関川</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新潟県市町村総合事務組合(職員退職手当支給事業特別会計）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関川ふるさとエネルギー株式会社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新潟県市町村総合事務組合(消防団員等公務災害補償事業特別会計）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新潟県市町村総合事務組合【消防賞じゅつ金等支給事業特別会計】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新潟県市町村総合事務組合
　【非常勤職員公務災害補償等事業特別会計】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新潟県市町村総合事務組合
　【交通災害共済事業特別会計】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新潟県後期高齢者医療広域連合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新潟県後期高齢者医療広域連合
　【後期高齢者医療特別会計】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ED5ZJlVtd1jZvZc25EDNcOGV9lWiFe/21ur84BH5bzYBIQnV6oU57q5D76DdNzPQ9h7QFCvnRGhlLAWlFB0jw==" saltValue="mD4OwY+PeRlqvdyg+GpV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647205</v>
      </c>
      <c r="S5" s="677"/>
      <c r="T5" s="677"/>
      <c r="U5" s="677"/>
      <c r="V5" s="677"/>
      <c r="W5" s="677"/>
      <c r="X5" s="677"/>
      <c r="Y5" s="702"/>
      <c r="Z5" s="715">
        <v>8.8000000000000007</v>
      </c>
      <c r="AA5" s="715"/>
      <c r="AB5" s="715"/>
      <c r="AC5" s="715"/>
      <c r="AD5" s="716">
        <v>647205</v>
      </c>
      <c r="AE5" s="716"/>
      <c r="AF5" s="716"/>
      <c r="AG5" s="716"/>
      <c r="AH5" s="716"/>
      <c r="AI5" s="716"/>
      <c r="AJ5" s="716"/>
      <c r="AK5" s="716"/>
      <c r="AL5" s="703">
        <v>18.7</v>
      </c>
      <c r="AM5" s="685"/>
      <c r="AN5" s="685"/>
      <c r="AO5" s="704"/>
      <c r="AP5" s="679" t="s">
        <v>216</v>
      </c>
      <c r="AQ5" s="680"/>
      <c r="AR5" s="680"/>
      <c r="AS5" s="680"/>
      <c r="AT5" s="680"/>
      <c r="AU5" s="680"/>
      <c r="AV5" s="680"/>
      <c r="AW5" s="680"/>
      <c r="AX5" s="680"/>
      <c r="AY5" s="680"/>
      <c r="AZ5" s="680"/>
      <c r="BA5" s="680"/>
      <c r="BB5" s="680"/>
      <c r="BC5" s="680"/>
      <c r="BD5" s="680"/>
      <c r="BE5" s="680"/>
      <c r="BF5" s="681"/>
      <c r="BG5" s="621">
        <v>635119</v>
      </c>
      <c r="BH5" s="622"/>
      <c r="BI5" s="622"/>
      <c r="BJ5" s="622"/>
      <c r="BK5" s="622"/>
      <c r="BL5" s="622"/>
      <c r="BM5" s="622"/>
      <c r="BN5" s="623"/>
      <c r="BO5" s="659">
        <v>98.1</v>
      </c>
      <c r="BP5" s="659"/>
      <c r="BQ5" s="659"/>
      <c r="BR5" s="659"/>
      <c r="BS5" s="660">
        <v>5911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87593</v>
      </c>
      <c r="S6" s="622"/>
      <c r="T6" s="622"/>
      <c r="U6" s="622"/>
      <c r="V6" s="622"/>
      <c r="W6" s="622"/>
      <c r="X6" s="622"/>
      <c r="Y6" s="623"/>
      <c r="Z6" s="659">
        <v>1.2</v>
      </c>
      <c r="AA6" s="659"/>
      <c r="AB6" s="659"/>
      <c r="AC6" s="659"/>
      <c r="AD6" s="660">
        <v>87593</v>
      </c>
      <c r="AE6" s="660"/>
      <c r="AF6" s="660"/>
      <c r="AG6" s="660"/>
      <c r="AH6" s="660"/>
      <c r="AI6" s="660"/>
      <c r="AJ6" s="660"/>
      <c r="AK6" s="660"/>
      <c r="AL6" s="624">
        <v>2.5</v>
      </c>
      <c r="AM6" s="625"/>
      <c r="AN6" s="625"/>
      <c r="AO6" s="661"/>
      <c r="AP6" s="618" t="s">
        <v>221</v>
      </c>
      <c r="AQ6" s="619"/>
      <c r="AR6" s="619"/>
      <c r="AS6" s="619"/>
      <c r="AT6" s="619"/>
      <c r="AU6" s="619"/>
      <c r="AV6" s="619"/>
      <c r="AW6" s="619"/>
      <c r="AX6" s="619"/>
      <c r="AY6" s="619"/>
      <c r="AZ6" s="619"/>
      <c r="BA6" s="619"/>
      <c r="BB6" s="619"/>
      <c r="BC6" s="619"/>
      <c r="BD6" s="619"/>
      <c r="BE6" s="619"/>
      <c r="BF6" s="620"/>
      <c r="BG6" s="621">
        <v>635119</v>
      </c>
      <c r="BH6" s="622"/>
      <c r="BI6" s="622"/>
      <c r="BJ6" s="622"/>
      <c r="BK6" s="622"/>
      <c r="BL6" s="622"/>
      <c r="BM6" s="622"/>
      <c r="BN6" s="623"/>
      <c r="BO6" s="659">
        <v>98.1</v>
      </c>
      <c r="BP6" s="659"/>
      <c r="BQ6" s="659"/>
      <c r="BR6" s="659"/>
      <c r="BS6" s="660">
        <v>5911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55241</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55241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103</v>
      </c>
      <c r="S7" s="622"/>
      <c r="T7" s="622"/>
      <c r="U7" s="622"/>
      <c r="V7" s="622"/>
      <c r="W7" s="622"/>
      <c r="X7" s="622"/>
      <c r="Y7" s="623"/>
      <c r="Z7" s="659">
        <v>0</v>
      </c>
      <c r="AA7" s="659"/>
      <c r="AB7" s="659"/>
      <c r="AC7" s="659"/>
      <c r="AD7" s="660">
        <v>103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191651</v>
      </c>
      <c r="BH7" s="622"/>
      <c r="BI7" s="622"/>
      <c r="BJ7" s="622"/>
      <c r="BK7" s="622"/>
      <c r="BL7" s="622"/>
      <c r="BM7" s="622"/>
      <c r="BN7" s="623"/>
      <c r="BO7" s="659">
        <v>29.6</v>
      </c>
      <c r="BP7" s="659"/>
      <c r="BQ7" s="659"/>
      <c r="BR7" s="659"/>
      <c r="BS7" s="660">
        <v>5911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959643</v>
      </c>
      <c r="CS7" s="622"/>
      <c r="CT7" s="622"/>
      <c r="CU7" s="622"/>
      <c r="CV7" s="622"/>
      <c r="CW7" s="622"/>
      <c r="CX7" s="622"/>
      <c r="CY7" s="623"/>
      <c r="CZ7" s="659">
        <v>13.8</v>
      </c>
      <c r="DA7" s="659"/>
      <c r="DB7" s="659"/>
      <c r="DC7" s="659"/>
      <c r="DD7" s="627">
        <v>78404</v>
      </c>
      <c r="DE7" s="622"/>
      <c r="DF7" s="622"/>
      <c r="DG7" s="622"/>
      <c r="DH7" s="622"/>
      <c r="DI7" s="622"/>
      <c r="DJ7" s="622"/>
      <c r="DK7" s="622"/>
      <c r="DL7" s="622"/>
      <c r="DM7" s="622"/>
      <c r="DN7" s="622"/>
      <c r="DO7" s="622"/>
      <c r="DP7" s="623"/>
      <c r="DQ7" s="627">
        <v>790921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2386</v>
      </c>
      <c r="S8" s="622"/>
      <c r="T8" s="622"/>
      <c r="U8" s="622"/>
      <c r="V8" s="622"/>
      <c r="W8" s="622"/>
      <c r="X8" s="622"/>
      <c r="Y8" s="623"/>
      <c r="Z8" s="659">
        <v>0</v>
      </c>
      <c r="AA8" s="659"/>
      <c r="AB8" s="659"/>
      <c r="AC8" s="659"/>
      <c r="AD8" s="660">
        <v>2386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8571</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1042732</v>
      </c>
      <c r="CS8" s="622"/>
      <c r="CT8" s="622"/>
      <c r="CU8" s="622"/>
      <c r="CV8" s="622"/>
      <c r="CW8" s="622"/>
      <c r="CX8" s="622"/>
      <c r="CY8" s="623"/>
      <c r="CZ8" s="659">
        <v>15</v>
      </c>
      <c r="DA8" s="659"/>
      <c r="DB8" s="659"/>
      <c r="DC8" s="659"/>
      <c r="DD8" s="627">
        <v>89727</v>
      </c>
      <c r="DE8" s="622"/>
      <c r="DF8" s="622"/>
      <c r="DG8" s="622"/>
      <c r="DH8" s="622"/>
      <c r="DI8" s="622"/>
      <c r="DJ8" s="622"/>
      <c r="DK8" s="622"/>
      <c r="DL8" s="622"/>
      <c r="DM8" s="622"/>
      <c r="DN8" s="622"/>
      <c r="DO8" s="622"/>
      <c r="DP8" s="623"/>
      <c r="DQ8" s="627">
        <v>688919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2568</v>
      </c>
      <c r="S9" s="622"/>
      <c r="T9" s="622"/>
      <c r="U9" s="622"/>
      <c r="V9" s="622"/>
      <c r="W9" s="622"/>
      <c r="X9" s="622"/>
      <c r="Y9" s="623"/>
      <c r="Z9" s="659">
        <v>0</v>
      </c>
      <c r="AA9" s="659"/>
      <c r="AB9" s="659"/>
      <c r="AC9" s="659"/>
      <c r="AD9" s="660">
        <v>2568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147707</v>
      </c>
      <c r="BH9" s="622"/>
      <c r="BI9" s="622"/>
      <c r="BJ9" s="622"/>
      <c r="BK9" s="622"/>
      <c r="BL9" s="622"/>
      <c r="BM9" s="622"/>
      <c r="BN9" s="623"/>
      <c r="BO9" s="659">
        <v>22.8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392220</v>
      </c>
      <c r="CS9" s="622"/>
      <c r="CT9" s="622"/>
      <c r="CU9" s="622"/>
      <c r="CV9" s="622"/>
      <c r="CW9" s="622"/>
      <c r="CX9" s="622"/>
      <c r="CY9" s="623"/>
      <c r="CZ9" s="659">
        <v>5.7</v>
      </c>
      <c r="DA9" s="659"/>
      <c r="DB9" s="659"/>
      <c r="DC9" s="659"/>
      <c r="DD9" s="627" t="s">
        <v>122</v>
      </c>
      <c r="DE9" s="622"/>
      <c r="DF9" s="622"/>
      <c r="DG9" s="622"/>
      <c r="DH9" s="622"/>
      <c r="DI9" s="622"/>
      <c r="DJ9" s="622"/>
      <c r="DK9" s="622"/>
      <c r="DL9" s="622"/>
      <c r="DM9" s="622"/>
      <c r="DN9" s="622"/>
      <c r="DO9" s="622"/>
      <c r="DP9" s="623"/>
      <c r="DQ9" s="627">
        <v>296090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14686</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14569</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2569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125879</v>
      </c>
      <c r="S11" s="622"/>
      <c r="T11" s="622"/>
      <c r="U11" s="622"/>
      <c r="V11" s="622"/>
      <c r="W11" s="622"/>
      <c r="X11" s="622"/>
      <c r="Y11" s="623"/>
      <c r="Z11" s="624">
        <v>1.7</v>
      </c>
      <c r="AA11" s="625"/>
      <c r="AB11" s="625"/>
      <c r="AC11" s="626"/>
      <c r="AD11" s="627">
        <v>125879</v>
      </c>
      <c r="AE11" s="622"/>
      <c r="AF11" s="622"/>
      <c r="AG11" s="622"/>
      <c r="AH11" s="622"/>
      <c r="AI11" s="622"/>
      <c r="AJ11" s="622"/>
      <c r="AK11" s="623"/>
      <c r="AL11" s="624">
        <v>3.6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20687</v>
      </c>
      <c r="BH11" s="622"/>
      <c r="BI11" s="622"/>
      <c r="BJ11" s="622"/>
      <c r="BK11" s="622"/>
      <c r="BL11" s="622"/>
      <c r="BM11" s="622"/>
      <c r="BN11" s="623"/>
      <c r="BO11" s="659">
        <v>3.2</v>
      </c>
      <c r="BP11" s="659"/>
      <c r="BQ11" s="659"/>
      <c r="BR11" s="659"/>
      <c r="BS11" s="660">
        <v>5911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426439</v>
      </c>
      <c r="CS11" s="622"/>
      <c r="CT11" s="622"/>
      <c r="CU11" s="622"/>
      <c r="CV11" s="622"/>
      <c r="CW11" s="622"/>
      <c r="CX11" s="622"/>
      <c r="CY11" s="623"/>
      <c r="CZ11" s="659">
        <v>6.1</v>
      </c>
      <c r="DA11" s="659"/>
      <c r="DB11" s="659"/>
      <c r="DC11" s="659"/>
      <c r="DD11" s="627">
        <v>65089</v>
      </c>
      <c r="DE11" s="622"/>
      <c r="DF11" s="622"/>
      <c r="DG11" s="622"/>
      <c r="DH11" s="622"/>
      <c r="DI11" s="622"/>
      <c r="DJ11" s="622"/>
      <c r="DK11" s="622"/>
      <c r="DL11" s="622"/>
      <c r="DM11" s="622"/>
      <c r="DN11" s="622"/>
      <c r="DO11" s="622"/>
      <c r="DP11" s="623"/>
      <c r="DQ11" s="627">
        <v>262548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383068</v>
      </c>
      <c r="BH12" s="622"/>
      <c r="BI12" s="622"/>
      <c r="BJ12" s="622"/>
      <c r="BK12" s="622"/>
      <c r="BL12" s="622"/>
      <c r="BM12" s="622"/>
      <c r="BN12" s="623"/>
      <c r="BO12" s="659">
        <v>59.2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448179</v>
      </c>
      <c r="CS12" s="622"/>
      <c r="CT12" s="622"/>
      <c r="CU12" s="622"/>
      <c r="CV12" s="622"/>
      <c r="CW12" s="622"/>
      <c r="CX12" s="622"/>
      <c r="CY12" s="623"/>
      <c r="CZ12" s="659">
        <v>6.5</v>
      </c>
      <c r="DA12" s="659"/>
      <c r="DB12" s="659"/>
      <c r="DC12" s="659"/>
      <c r="DD12" s="627">
        <v>137569</v>
      </c>
      <c r="DE12" s="622"/>
      <c r="DF12" s="622"/>
      <c r="DG12" s="622"/>
      <c r="DH12" s="622"/>
      <c r="DI12" s="622"/>
      <c r="DJ12" s="622"/>
      <c r="DK12" s="622"/>
      <c r="DL12" s="622"/>
      <c r="DM12" s="622"/>
      <c r="DN12" s="622"/>
      <c r="DO12" s="622"/>
      <c r="DP12" s="623"/>
      <c r="DQ12" s="627">
        <v>168686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356090</v>
      </c>
      <c r="BH13" s="622"/>
      <c r="BI13" s="622"/>
      <c r="BJ13" s="622"/>
      <c r="BK13" s="622"/>
      <c r="BL13" s="622"/>
      <c r="BM13" s="622"/>
      <c r="BN13" s="623"/>
      <c r="BO13" s="659">
        <v>55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769633</v>
      </c>
      <c r="CS13" s="622"/>
      <c r="CT13" s="622"/>
      <c r="CU13" s="622"/>
      <c r="CV13" s="622"/>
      <c r="CW13" s="622"/>
      <c r="CX13" s="622"/>
      <c r="CY13" s="623"/>
      <c r="CZ13" s="659">
        <v>11.1</v>
      </c>
      <c r="DA13" s="659"/>
      <c r="DB13" s="659"/>
      <c r="DC13" s="659"/>
      <c r="DD13" s="627">
        <v>310409</v>
      </c>
      <c r="DE13" s="622"/>
      <c r="DF13" s="622"/>
      <c r="DG13" s="622"/>
      <c r="DH13" s="622"/>
      <c r="DI13" s="622"/>
      <c r="DJ13" s="622"/>
      <c r="DK13" s="622"/>
      <c r="DL13" s="622"/>
      <c r="DM13" s="622"/>
      <c r="DN13" s="622"/>
      <c r="DO13" s="622"/>
      <c r="DP13" s="623"/>
      <c r="DQ13" s="627">
        <v>443254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718</v>
      </c>
      <c r="S14" s="622"/>
      <c r="T14" s="622"/>
      <c r="U14" s="622"/>
      <c r="V14" s="622"/>
      <c r="W14" s="622"/>
      <c r="X14" s="622"/>
      <c r="Y14" s="623"/>
      <c r="Z14" s="659">
        <v>0</v>
      </c>
      <c r="AA14" s="659"/>
      <c r="AB14" s="659"/>
      <c r="AC14" s="659"/>
      <c r="AD14" s="660">
        <v>718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22986</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351437</v>
      </c>
      <c r="CS14" s="622"/>
      <c r="CT14" s="622"/>
      <c r="CU14" s="622"/>
      <c r="CV14" s="622"/>
      <c r="CW14" s="622"/>
      <c r="CX14" s="622"/>
      <c r="CY14" s="623"/>
      <c r="CZ14" s="659">
        <v>5.0999999999999996</v>
      </c>
      <c r="DA14" s="659"/>
      <c r="DB14" s="659"/>
      <c r="DC14" s="659"/>
      <c r="DD14" s="627">
        <v>15404</v>
      </c>
      <c r="DE14" s="622"/>
      <c r="DF14" s="622"/>
      <c r="DG14" s="622"/>
      <c r="DH14" s="622"/>
      <c r="DI14" s="622"/>
      <c r="DJ14" s="622"/>
      <c r="DK14" s="622"/>
      <c r="DL14" s="622"/>
      <c r="DM14" s="622"/>
      <c r="DN14" s="622"/>
      <c r="DO14" s="622"/>
      <c r="DP14" s="623"/>
      <c r="DQ14" s="627">
        <v>338325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37414</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339399</v>
      </c>
      <c r="CS15" s="622"/>
      <c r="CT15" s="622"/>
      <c r="CU15" s="622"/>
      <c r="CV15" s="622"/>
      <c r="CW15" s="622"/>
      <c r="CX15" s="622"/>
      <c r="CY15" s="623"/>
      <c r="CZ15" s="659">
        <v>4.9000000000000004</v>
      </c>
      <c r="DA15" s="659"/>
      <c r="DB15" s="659"/>
      <c r="DC15" s="659"/>
      <c r="DD15" s="627">
        <v>14739</v>
      </c>
      <c r="DE15" s="622"/>
      <c r="DF15" s="622"/>
      <c r="DG15" s="622"/>
      <c r="DH15" s="622"/>
      <c r="DI15" s="622"/>
      <c r="DJ15" s="622"/>
      <c r="DK15" s="622"/>
      <c r="DL15" s="622"/>
      <c r="DM15" s="622"/>
      <c r="DN15" s="622"/>
      <c r="DO15" s="622"/>
      <c r="DP15" s="623"/>
      <c r="DQ15" s="627">
        <v>321034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6406</v>
      </c>
      <c r="S16" s="622"/>
      <c r="T16" s="622"/>
      <c r="U16" s="622"/>
      <c r="V16" s="622"/>
      <c r="W16" s="622"/>
      <c r="X16" s="622"/>
      <c r="Y16" s="623"/>
      <c r="Z16" s="659">
        <v>0.1</v>
      </c>
      <c r="AA16" s="659"/>
      <c r="AB16" s="659"/>
      <c r="AC16" s="659"/>
      <c r="AD16" s="660">
        <v>6406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1515300</v>
      </c>
      <c r="CS16" s="622"/>
      <c r="CT16" s="622"/>
      <c r="CU16" s="622"/>
      <c r="CV16" s="622"/>
      <c r="CW16" s="622"/>
      <c r="CX16" s="622"/>
      <c r="CY16" s="623"/>
      <c r="CZ16" s="659">
        <v>21.8</v>
      </c>
      <c r="DA16" s="659"/>
      <c r="DB16" s="659"/>
      <c r="DC16" s="659"/>
      <c r="DD16" s="627" t="s">
        <v>122</v>
      </c>
      <c r="DE16" s="622"/>
      <c r="DF16" s="622"/>
      <c r="DG16" s="622"/>
      <c r="DH16" s="622"/>
      <c r="DI16" s="622"/>
      <c r="DJ16" s="622"/>
      <c r="DK16" s="622"/>
      <c r="DL16" s="622"/>
      <c r="DM16" s="622"/>
      <c r="DN16" s="622"/>
      <c r="DO16" s="622"/>
      <c r="DP16" s="623"/>
      <c r="DQ16" s="627">
        <v>49922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9654</v>
      </c>
      <c r="S17" s="622"/>
      <c r="T17" s="622"/>
      <c r="U17" s="622"/>
      <c r="V17" s="622"/>
      <c r="W17" s="622"/>
      <c r="X17" s="622"/>
      <c r="Y17" s="623"/>
      <c r="Z17" s="659">
        <v>0.1</v>
      </c>
      <c r="AA17" s="659"/>
      <c r="AB17" s="659"/>
      <c r="AC17" s="659"/>
      <c r="AD17" s="660">
        <v>9654</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622069</v>
      </c>
      <c r="CS17" s="622"/>
      <c r="CT17" s="622"/>
      <c r="CU17" s="622"/>
      <c r="CV17" s="622"/>
      <c r="CW17" s="622"/>
      <c r="CX17" s="622"/>
      <c r="CY17" s="623"/>
      <c r="CZ17" s="659">
        <v>9</v>
      </c>
      <c r="DA17" s="659"/>
      <c r="DB17" s="659"/>
      <c r="DC17" s="659"/>
      <c r="DD17" s="627" t="s">
        <v>122</v>
      </c>
      <c r="DE17" s="622"/>
      <c r="DF17" s="622"/>
      <c r="DG17" s="622"/>
      <c r="DH17" s="622"/>
      <c r="DI17" s="622"/>
      <c r="DJ17" s="622"/>
      <c r="DK17" s="622"/>
      <c r="DL17" s="622"/>
      <c r="DM17" s="622"/>
      <c r="DN17" s="622"/>
      <c r="DO17" s="622"/>
      <c r="DP17" s="623"/>
      <c r="DQ17" s="627">
        <v>594259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1707</v>
      </c>
      <c r="S18" s="622"/>
      <c r="T18" s="622"/>
      <c r="U18" s="622"/>
      <c r="V18" s="622"/>
      <c r="W18" s="622"/>
      <c r="X18" s="622"/>
      <c r="Y18" s="623"/>
      <c r="Z18" s="659">
        <v>0</v>
      </c>
      <c r="AA18" s="659"/>
      <c r="AB18" s="659"/>
      <c r="AC18" s="659"/>
      <c r="AD18" s="660">
        <v>1707</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1707</v>
      </c>
      <c r="S19" s="622"/>
      <c r="T19" s="622"/>
      <c r="U19" s="622"/>
      <c r="V19" s="622"/>
      <c r="W19" s="622"/>
      <c r="X19" s="622"/>
      <c r="Y19" s="623"/>
      <c r="Z19" s="659">
        <v>0</v>
      </c>
      <c r="AA19" s="659"/>
      <c r="AB19" s="659"/>
      <c r="AC19" s="659"/>
      <c r="AD19" s="660">
        <v>1707</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12086</v>
      </c>
      <c r="BH19" s="622"/>
      <c r="BI19" s="622"/>
      <c r="BJ19" s="622"/>
      <c r="BK19" s="622"/>
      <c r="BL19" s="622"/>
      <c r="BM19" s="622"/>
      <c r="BN19" s="623"/>
      <c r="BO19" s="659">
        <v>1.9</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12086</v>
      </c>
      <c r="BH20" s="622"/>
      <c r="BI20" s="622"/>
      <c r="BJ20" s="622"/>
      <c r="BK20" s="622"/>
      <c r="BL20" s="622"/>
      <c r="BM20" s="622"/>
      <c r="BN20" s="623"/>
      <c r="BO20" s="659">
        <v>1.9</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6936861</v>
      </c>
      <c r="CS20" s="622"/>
      <c r="CT20" s="622"/>
      <c r="CU20" s="622"/>
      <c r="CV20" s="622"/>
      <c r="CW20" s="622"/>
      <c r="CX20" s="622"/>
      <c r="CY20" s="623"/>
      <c r="CZ20" s="659">
        <v>100</v>
      </c>
      <c r="DA20" s="659"/>
      <c r="DB20" s="659"/>
      <c r="DC20" s="659"/>
      <c r="DD20" s="627">
        <v>711341</v>
      </c>
      <c r="DE20" s="622"/>
      <c r="DF20" s="622"/>
      <c r="DG20" s="622"/>
      <c r="DH20" s="622"/>
      <c r="DI20" s="622"/>
      <c r="DJ20" s="622"/>
      <c r="DK20" s="622"/>
      <c r="DL20" s="622"/>
      <c r="DM20" s="622"/>
      <c r="DN20" s="622"/>
      <c r="DO20" s="622"/>
      <c r="DP20" s="623"/>
      <c r="DQ20" s="627">
        <v>4011768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2908503</v>
      </c>
      <c r="S21" s="622"/>
      <c r="T21" s="622"/>
      <c r="U21" s="622"/>
      <c r="V21" s="622"/>
      <c r="W21" s="622"/>
      <c r="X21" s="622"/>
      <c r="Y21" s="623"/>
      <c r="Z21" s="659">
        <v>39.5</v>
      </c>
      <c r="AA21" s="659"/>
      <c r="AB21" s="659"/>
      <c r="AC21" s="659"/>
      <c r="AD21" s="660">
        <v>2567442</v>
      </c>
      <c r="AE21" s="660"/>
      <c r="AF21" s="660"/>
      <c r="AG21" s="660"/>
      <c r="AH21" s="660"/>
      <c r="AI21" s="660"/>
      <c r="AJ21" s="660"/>
      <c r="AK21" s="660"/>
      <c r="AL21" s="624">
        <v>74.099999999999994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12086</v>
      </c>
      <c r="BH21" s="622"/>
      <c r="BI21" s="622"/>
      <c r="BJ21" s="622"/>
      <c r="BK21" s="622"/>
      <c r="BL21" s="622"/>
      <c r="BM21" s="622"/>
      <c r="BN21" s="623"/>
      <c r="BO21" s="659">
        <v>1.9</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2567442</v>
      </c>
      <c r="S22" s="622"/>
      <c r="T22" s="622"/>
      <c r="U22" s="622"/>
      <c r="V22" s="622"/>
      <c r="W22" s="622"/>
      <c r="X22" s="622"/>
      <c r="Y22" s="623"/>
      <c r="Z22" s="659">
        <v>34.9</v>
      </c>
      <c r="AA22" s="659"/>
      <c r="AB22" s="659"/>
      <c r="AC22" s="659"/>
      <c r="AD22" s="660">
        <v>2567442</v>
      </c>
      <c r="AE22" s="660"/>
      <c r="AF22" s="660"/>
      <c r="AG22" s="660"/>
      <c r="AH22" s="660"/>
      <c r="AI22" s="660"/>
      <c r="AJ22" s="660"/>
      <c r="AK22" s="660"/>
      <c r="AL22" s="624">
        <v>74.099999999999994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341059</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1795249</v>
      </c>
      <c r="CS24" s="677"/>
      <c r="CT24" s="677"/>
      <c r="CU24" s="677"/>
      <c r="CV24" s="677"/>
      <c r="CW24" s="677"/>
      <c r="CX24" s="677"/>
      <c r="CY24" s="702"/>
      <c r="CZ24" s="703">
        <v>25.9</v>
      </c>
      <c r="DA24" s="685"/>
      <c r="DB24" s="685"/>
      <c r="DC24" s="705"/>
      <c r="DD24" s="701">
        <v>1530941</v>
      </c>
      <c r="DE24" s="677"/>
      <c r="DF24" s="677"/>
      <c r="DG24" s="677"/>
      <c r="DH24" s="677"/>
      <c r="DI24" s="677"/>
      <c r="DJ24" s="677"/>
      <c r="DK24" s="702"/>
      <c r="DL24" s="701">
        <v>1519524</v>
      </c>
      <c r="DM24" s="677"/>
      <c r="DN24" s="677"/>
      <c r="DO24" s="677"/>
      <c r="DP24" s="677"/>
      <c r="DQ24" s="677"/>
      <c r="DR24" s="677"/>
      <c r="DS24" s="677"/>
      <c r="DT24" s="677"/>
      <c r="DU24" s="677"/>
      <c r="DV24" s="702"/>
      <c r="DW24" s="703">
        <v>43.7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3792722</v>
      </c>
      <c r="S25" s="622"/>
      <c r="T25" s="622"/>
      <c r="U25" s="622"/>
      <c r="V25" s="622"/>
      <c r="W25" s="622"/>
      <c r="X25" s="622"/>
      <c r="Y25" s="623"/>
      <c r="Z25" s="659">
        <v>51.6</v>
      </c>
      <c r="AA25" s="659"/>
      <c r="AB25" s="659"/>
      <c r="AC25" s="659"/>
      <c r="AD25" s="660">
        <v>3451661</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904676</v>
      </c>
      <c r="CS25" s="634"/>
      <c r="CT25" s="634"/>
      <c r="CU25" s="634"/>
      <c r="CV25" s="634"/>
      <c r="CW25" s="634"/>
      <c r="CX25" s="634"/>
      <c r="CY25" s="635"/>
      <c r="CZ25" s="624">
        <v>13</v>
      </c>
      <c r="DA25" s="636"/>
      <c r="DB25" s="636"/>
      <c r="DC25" s="637"/>
      <c r="DD25" s="627">
        <v>849320</v>
      </c>
      <c r="DE25" s="634"/>
      <c r="DF25" s="634"/>
      <c r="DG25" s="634"/>
      <c r="DH25" s="634"/>
      <c r="DI25" s="634"/>
      <c r="DJ25" s="634"/>
      <c r="DK25" s="635"/>
      <c r="DL25" s="627">
        <v>838452</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712</v>
      </c>
      <c r="S26" s="622"/>
      <c r="T26" s="622"/>
      <c r="U26" s="622"/>
      <c r="V26" s="622"/>
      <c r="W26" s="622"/>
      <c r="X26" s="622"/>
      <c r="Y26" s="623"/>
      <c r="Z26" s="659">
        <v>0</v>
      </c>
      <c r="AA26" s="659"/>
      <c r="AB26" s="659"/>
      <c r="AC26" s="659"/>
      <c r="AD26" s="660">
        <v>712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514868</v>
      </c>
      <c r="CS26" s="622"/>
      <c r="CT26" s="622"/>
      <c r="CU26" s="622"/>
      <c r="CV26" s="622"/>
      <c r="CW26" s="622"/>
      <c r="CX26" s="622"/>
      <c r="CY26" s="623"/>
      <c r="CZ26" s="624">
        <v>7.4</v>
      </c>
      <c r="DA26" s="636"/>
      <c r="DB26" s="636"/>
      <c r="DC26" s="637"/>
      <c r="DD26" s="627">
        <v>475473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11345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647205</v>
      </c>
      <c r="BH27" s="622"/>
      <c r="BI27" s="622"/>
      <c r="BJ27" s="622"/>
      <c r="BK27" s="622"/>
      <c r="BL27" s="622"/>
      <c r="BM27" s="622"/>
      <c r="BN27" s="623"/>
      <c r="BO27" s="659">
        <v>100</v>
      </c>
      <c r="BP27" s="659"/>
      <c r="BQ27" s="659"/>
      <c r="BR27" s="659"/>
      <c r="BS27" s="660">
        <v>5911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268504</v>
      </c>
      <c r="CS27" s="634"/>
      <c r="CT27" s="634"/>
      <c r="CU27" s="634"/>
      <c r="CV27" s="634"/>
      <c r="CW27" s="634"/>
      <c r="CX27" s="634"/>
      <c r="CY27" s="635"/>
      <c r="CZ27" s="624">
        <v>3.9</v>
      </c>
      <c r="DA27" s="636"/>
      <c r="DB27" s="636"/>
      <c r="DC27" s="637"/>
      <c r="DD27" s="627">
        <v>87362</v>
      </c>
      <c r="DE27" s="634"/>
      <c r="DF27" s="634"/>
      <c r="DG27" s="634"/>
      <c r="DH27" s="634"/>
      <c r="DI27" s="634"/>
      <c r="DJ27" s="634"/>
      <c r="DK27" s="635"/>
      <c r="DL27" s="627">
        <v>86813</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94138</v>
      </c>
      <c r="S28" s="622"/>
      <c r="T28" s="622"/>
      <c r="U28" s="622"/>
      <c r="V28" s="622"/>
      <c r="W28" s="622"/>
      <c r="X28" s="622"/>
      <c r="Y28" s="623"/>
      <c r="Z28" s="659">
        <v>1.3</v>
      </c>
      <c r="AA28" s="659"/>
      <c r="AB28" s="659"/>
      <c r="AC28" s="659"/>
      <c r="AD28" s="660">
        <v>3903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622069</v>
      </c>
      <c r="CS28" s="622"/>
      <c r="CT28" s="622"/>
      <c r="CU28" s="622"/>
      <c r="CV28" s="622"/>
      <c r="CW28" s="622"/>
      <c r="CX28" s="622"/>
      <c r="CY28" s="623"/>
      <c r="CZ28" s="624">
        <v>9</v>
      </c>
      <c r="DA28" s="636"/>
      <c r="DB28" s="636"/>
      <c r="DC28" s="637"/>
      <c r="DD28" s="627">
        <v>594259</v>
      </c>
      <c r="DE28" s="622"/>
      <c r="DF28" s="622"/>
      <c r="DG28" s="622"/>
      <c r="DH28" s="622"/>
      <c r="DI28" s="622"/>
      <c r="DJ28" s="622"/>
      <c r="DK28" s="623"/>
      <c r="DL28" s="627">
        <v>594259</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8890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620784</v>
      </c>
      <c r="CS29" s="634"/>
      <c r="CT29" s="634"/>
      <c r="CU29" s="634"/>
      <c r="CV29" s="634"/>
      <c r="CW29" s="634"/>
      <c r="CX29" s="634"/>
      <c r="CY29" s="635"/>
      <c r="CZ29" s="624">
        <v>8.9</v>
      </c>
      <c r="DA29" s="636"/>
      <c r="DB29" s="636"/>
      <c r="DC29" s="637"/>
      <c r="DD29" s="627">
        <v>592974</v>
      </c>
      <c r="DE29" s="634"/>
      <c r="DF29" s="634"/>
      <c r="DG29" s="634"/>
      <c r="DH29" s="634"/>
      <c r="DI29" s="634"/>
      <c r="DJ29" s="634"/>
      <c r="DK29" s="635"/>
      <c r="DL29" s="627">
        <v>592974</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779592</v>
      </c>
      <c r="S30" s="622"/>
      <c r="T30" s="622"/>
      <c r="U30" s="622"/>
      <c r="V30" s="622"/>
      <c r="W30" s="622"/>
      <c r="X30" s="622"/>
      <c r="Y30" s="623"/>
      <c r="Z30" s="659">
        <v>10.6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611269</v>
      </c>
      <c r="CS30" s="622"/>
      <c r="CT30" s="622"/>
      <c r="CU30" s="622"/>
      <c r="CV30" s="622"/>
      <c r="CW30" s="622"/>
      <c r="CX30" s="622"/>
      <c r="CY30" s="623"/>
      <c r="CZ30" s="624">
        <v>8.8000000000000007</v>
      </c>
      <c r="DA30" s="636"/>
      <c r="DB30" s="636"/>
      <c r="DC30" s="637"/>
      <c r="DD30" s="627">
        <v>583459</v>
      </c>
      <c r="DE30" s="622"/>
      <c r="DF30" s="622"/>
      <c r="DG30" s="622"/>
      <c r="DH30" s="622"/>
      <c r="DI30" s="622"/>
      <c r="DJ30" s="622"/>
      <c r="DK30" s="623"/>
      <c r="DL30" s="627">
        <v>583459</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98.6</v>
      </c>
      <c r="BN31" s="684"/>
      <c r="BO31" s="684"/>
      <c r="BP31" s="684"/>
      <c r="BQ31" s="686"/>
      <c r="BR31" s="683">
        <v>99.6</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9515</v>
      </c>
      <c r="CS31" s="634"/>
      <c r="CT31" s="634"/>
      <c r="CU31" s="634"/>
      <c r="CV31" s="634"/>
      <c r="CW31" s="634"/>
      <c r="CX31" s="634"/>
      <c r="CY31" s="635"/>
      <c r="CZ31" s="624">
        <v>0.1</v>
      </c>
      <c r="DA31" s="636"/>
      <c r="DB31" s="636"/>
      <c r="DC31" s="637"/>
      <c r="DD31" s="627">
        <v>9515</v>
      </c>
      <c r="DE31" s="634"/>
      <c r="DF31" s="634"/>
      <c r="DG31" s="634"/>
      <c r="DH31" s="634"/>
      <c r="DI31" s="634"/>
      <c r="DJ31" s="634"/>
      <c r="DK31" s="635"/>
      <c r="DL31" s="627">
        <v>9515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1195321</v>
      </c>
      <c r="S32" s="622"/>
      <c r="T32" s="622"/>
      <c r="U32" s="622"/>
      <c r="V32" s="622"/>
      <c r="W32" s="622"/>
      <c r="X32" s="622"/>
      <c r="Y32" s="623"/>
      <c r="Z32" s="659">
        <v>16.3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99.7</v>
      </c>
      <c r="BH32" s="634"/>
      <c r="BI32" s="634"/>
      <c r="BJ32" s="634"/>
      <c r="BK32" s="634"/>
      <c r="BL32" s="634"/>
      <c r="BM32" s="625">
        <v>99.3</v>
      </c>
      <c r="BN32" s="634"/>
      <c r="BO32" s="634"/>
      <c r="BP32" s="634"/>
      <c r="BQ32" s="657"/>
      <c r="BR32" s="692">
        <v>99.8</v>
      </c>
      <c r="BS32" s="634"/>
      <c r="BT32" s="634"/>
      <c r="BU32" s="634"/>
      <c r="BV32" s="634"/>
      <c r="BW32" s="634"/>
      <c r="BX32" s="625">
        <v>99.5</v>
      </c>
      <c r="BY32" s="634"/>
      <c r="BZ32" s="634"/>
      <c r="CA32" s="634"/>
      <c r="CB32" s="657"/>
      <c r="CD32" s="644"/>
      <c r="CE32" s="645"/>
      <c r="CF32" s="618" t="s">
        <v>304</v>
      </c>
      <c r="CG32" s="619"/>
      <c r="CH32" s="619"/>
      <c r="CI32" s="619"/>
      <c r="CJ32" s="619"/>
      <c r="CK32" s="619"/>
      <c r="CL32" s="619"/>
      <c r="CM32" s="619"/>
      <c r="CN32" s="619"/>
      <c r="CO32" s="619"/>
      <c r="CP32" s="619"/>
      <c r="CQ32" s="620"/>
      <c r="CR32" s="621">
        <v>1285</v>
      </c>
      <c r="CS32" s="622"/>
      <c r="CT32" s="622"/>
      <c r="CU32" s="622"/>
      <c r="CV32" s="622"/>
      <c r="CW32" s="622"/>
      <c r="CX32" s="622"/>
      <c r="CY32" s="623"/>
      <c r="CZ32" s="624">
        <v>0</v>
      </c>
      <c r="DA32" s="636"/>
      <c r="DB32" s="636"/>
      <c r="DC32" s="637"/>
      <c r="DD32" s="627">
        <v>1285</v>
      </c>
      <c r="DE32" s="622"/>
      <c r="DF32" s="622"/>
      <c r="DG32" s="622"/>
      <c r="DH32" s="622"/>
      <c r="DI32" s="622"/>
      <c r="DJ32" s="622"/>
      <c r="DK32" s="623"/>
      <c r="DL32" s="627">
        <v>1285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11050</v>
      </c>
      <c r="S33" s="622"/>
      <c r="T33" s="622"/>
      <c r="U33" s="622"/>
      <c r="V33" s="622"/>
      <c r="W33" s="622"/>
      <c r="X33" s="622"/>
      <c r="Y33" s="623"/>
      <c r="Z33" s="659">
        <v>0.2</v>
      </c>
      <c r="AA33" s="659"/>
      <c r="AB33" s="659"/>
      <c r="AC33" s="659"/>
      <c r="AD33" s="660">
        <v>9319</v>
      </c>
      <c r="AE33" s="660"/>
      <c r="AF33" s="660"/>
      <c r="AG33" s="660"/>
      <c r="AH33" s="660"/>
      <c r="AI33" s="660"/>
      <c r="AJ33" s="660"/>
      <c r="AK33" s="660"/>
      <c r="AL33" s="624">
        <v>0.3</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97.9</v>
      </c>
      <c r="BN33" s="606"/>
      <c r="BO33" s="606"/>
      <c r="BP33" s="606"/>
      <c r="BQ33" s="669"/>
      <c r="BR33" s="682">
        <v>99.4</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2914971</v>
      </c>
      <c r="CS33" s="634"/>
      <c r="CT33" s="634"/>
      <c r="CU33" s="634"/>
      <c r="CV33" s="634"/>
      <c r="CW33" s="634"/>
      <c r="CX33" s="634"/>
      <c r="CY33" s="635"/>
      <c r="CZ33" s="624">
        <v>42</v>
      </c>
      <c r="DA33" s="636"/>
      <c r="DB33" s="636"/>
      <c r="DC33" s="637"/>
      <c r="DD33" s="627">
        <v>2300750</v>
      </c>
      <c r="DE33" s="634"/>
      <c r="DF33" s="634"/>
      <c r="DG33" s="634"/>
      <c r="DH33" s="634"/>
      <c r="DI33" s="634"/>
      <c r="DJ33" s="634"/>
      <c r="DK33" s="635"/>
      <c r="DL33" s="627">
        <v>1499226</v>
      </c>
      <c r="DM33" s="634"/>
      <c r="DN33" s="634"/>
      <c r="DO33" s="634"/>
      <c r="DP33" s="634"/>
      <c r="DQ33" s="634"/>
      <c r="DR33" s="634"/>
      <c r="DS33" s="634"/>
      <c r="DT33" s="634"/>
      <c r="DU33" s="634"/>
      <c r="DV33" s="635"/>
      <c r="DW33" s="624">
        <v>43.1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50551</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1086022</v>
      </c>
      <c r="CS34" s="622"/>
      <c r="CT34" s="622"/>
      <c r="CU34" s="622"/>
      <c r="CV34" s="622"/>
      <c r="CW34" s="622"/>
      <c r="CX34" s="622"/>
      <c r="CY34" s="623"/>
      <c r="CZ34" s="624">
        <v>15.7</v>
      </c>
      <c r="DA34" s="636"/>
      <c r="DB34" s="636"/>
      <c r="DC34" s="637"/>
      <c r="DD34" s="627">
        <v>862790</v>
      </c>
      <c r="DE34" s="622"/>
      <c r="DF34" s="622"/>
      <c r="DG34" s="622"/>
      <c r="DH34" s="622"/>
      <c r="DI34" s="622"/>
      <c r="DJ34" s="622"/>
      <c r="DK34" s="623"/>
      <c r="DL34" s="627">
        <v>705749</v>
      </c>
      <c r="DM34" s="622"/>
      <c r="DN34" s="622"/>
      <c r="DO34" s="622"/>
      <c r="DP34" s="622"/>
      <c r="DQ34" s="622"/>
      <c r="DR34" s="622"/>
      <c r="DS34" s="622"/>
      <c r="DT34" s="622"/>
      <c r="DU34" s="622"/>
      <c r="DV34" s="623"/>
      <c r="DW34" s="624">
        <v>20.3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31549</v>
      </c>
      <c r="S35" s="622"/>
      <c r="T35" s="622"/>
      <c r="U35" s="622"/>
      <c r="V35" s="622"/>
      <c r="W35" s="622"/>
      <c r="X35" s="622"/>
      <c r="Y35" s="623"/>
      <c r="Z35" s="659">
        <v>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204416</v>
      </c>
      <c r="CS35" s="634"/>
      <c r="CT35" s="634"/>
      <c r="CU35" s="634"/>
      <c r="CV35" s="634"/>
      <c r="CW35" s="634"/>
      <c r="CX35" s="634"/>
      <c r="CY35" s="635"/>
      <c r="CZ35" s="624">
        <v>2.9</v>
      </c>
      <c r="DA35" s="636"/>
      <c r="DB35" s="636"/>
      <c r="DC35" s="637"/>
      <c r="DD35" s="627">
        <v>159213</v>
      </c>
      <c r="DE35" s="634"/>
      <c r="DF35" s="634"/>
      <c r="DG35" s="634"/>
      <c r="DH35" s="634"/>
      <c r="DI35" s="634"/>
      <c r="DJ35" s="634"/>
      <c r="DK35" s="635"/>
      <c r="DL35" s="627">
        <v>136685</v>
      </c>
      <c r="DM35" s="634"/>
      <c r="DN35" s="634"/>
      <c r="DO35" s="634"/>
      <c r="DP35" s="634"/>
      <c r="DQ35" s="634"/>
      <c r="DR35" s="634"/>
      <c r="DS35" s="634"/>
      <c r="DT35" s="634"/>
      <c r="DU35" s="634"/>
      <c r="DV35" s="635"/>
      <c r="DW35" s="624">
        <v>3.9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479683</v>
      </c>
      <c r="S36" s="622"/>
      <c r="T36" s="622"/>
      <c r="U36" s="622"/>
      <c r="V36" s="622"/>
      <c r="W36" s="622"/>
      <c r="X36" s="622"/>
      <c r="Y36" s="623"/>
      <c r="Z36" s="659">
        <v>6.5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704800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3206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941702</v>
      </c>
      <c r="CS36" s="622"/>
      <c r="CT36" s="622"/>
      <c r="CU36" s="622"/>
      <c r="CV36" s="622"/>
      <c r="CW36" s="622"/>
      <c r="CX36" s="622"/>
      <c r="CY36" s="623"/>
      <c r="CZ36" s="624">
        <v>13.6</v>
      </c>
      <c r="DA36" s="636"/>
      <c r="DB36" s="636"/>
      <c r="DC36" s="637"/>
      <c r="DD36" s="627">
        <v>790959</v>
      </c>
      <c r="DE36" s="622"/>
      <c r="DF36" s="622"/>
      <c r="DG36" s="622"/>
      <c r="DH36" s="622"/>
      <c r="DI36" s="622"/>
      <c r="DJ36" s="622"/>
      <c r="DK36" s="623"/>
      <c r="DL36" s="627">
        <v>380088</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199821</v>
      </c>
      <c r="S37" s="622"/>
      <c r="T37" s="622"/>
      <c r="U37" s="622"/>
      <c r="V37" s="622"/>
      <c r="W37" s="622"/>
      <c r="X37" s="622"/>
      <c r="Y37" s="623"/>
      <c r="Z37" s="659">
        <v>2.7</v>
      </c>
      <c r="AA37" s="659"/>
      <c r="AB37" s="659"/>
      <c r="AC37" s="659"/>
      <c r="AD37" s="660">
        <v>260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315000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-3944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22192</v>
      </c>
      <c r="CS37" s="634"/>
      <c r="CT37" s="634"/>
      <c r="CU37" s="634"/>
      <c r="CV37" s="634"/>
      <c r="CW37" s="634"/>
      <c r="CX37" s="634"/>
      <c r="CY37" s="635"/>
      <c r="CZ37" s="624">
        <v>0.3</v>
      </c>
      <c r="DA37" s="636"/>
      <c r="DB37" s="636"/>
      <c r="DC37" s="637"/>
      <c r="DD37" s="627">
        <v>22192</v>
      </c>
      <c r="DE37" s="634"/>
      <c r="DF37" s="634"/>
      <c r="DG37" s="634"/>
      <c r="DH37" s="634"/>
      <c r="DI37" s="634"/>
      <c r="DJ37" s="634"/>
      <c r="DK37" s="635"/>
      <c r="DL37" s="627">
        <v>18500</v>
      </c>
      <c r="DM37" s="634"/>
      <c r="DN37" s="634"/>
      <c r="DO37" s="634"/>
      <c r="DP37" s="634"/>
      <c r="DQ37" s="634"/>
      <c r="DR37" s="634"/>
      <c r="DS37" s="634"/>
      <c r="DT37" s="634"/>
      <c r="DU37" s="634"/>
      <c r="DV37" s="635"/>
      <c r="DW37" s="624">
        <v>0.5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699257</v>
      </c>
      <c r="S38" s="622"/>
      <c r="T38" s="622"/>
      <c r="U38" s="622"/>
      <c r="V38" s="622"/>
      <c r="W38" s="622"/>
      <c r="X38" s="622"/>
      <c r="Y38" s="623"/>
      <c r="Z38" s="659">
        <v>9.5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57472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672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332328</v>
      </c>
      <c r="CS38" s="622"/>
      <c r="CT38" s="622"/>
      <c r="CU38" s="622"/>
      <c r="CV38" s="622"/>
      <c r="CW38" s="622"/>
      <c r="CX38" s="622"/>
      <c r="CY38" s="623"/>
      <c r="CZ38" s="624">
        <v>4.8</v>
      </c>
      <c r="DA38" s="636"/>
      <c r="DB38" s="636"/>
      <c r="DC38" s="637"/>
      <c r="DD38" s="627">
        <v>290687</v>
      </c>
      <c r="DE38" s="622"/>
      <c r="DF38" s="622"/>
      <c r="DG38" s="622"/>
      <c r="DH38" s="622"/>
      <c r="DI38" s="622"/>
      <c r="DJ38" s="622"/>
      <c r="DK38" s="623"/>
      <c r="DL38" s="627">
        <v>276704</v>
      </c>
      <c r="DM38" s="622"/>
      <c r="DN38" s="622"/>
      <c r="DO38" s="622"/>
      <c r="DP38" s="622"/>
      <c r="DQ38" s="622"/>
      <c r="DR38" s="622"/>
      <c r="DS38" s="622"/>
      <c r="DT38" s="622"/>
      <c r="DU38" s="622"/>
      <c r="DV38" s="623"/>
      <c r="DW38" s="624">
        <v>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4500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978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232403</v>
      </c>
      <c r="CS39" s="634"/>
      <c r="CT39" s="634"/>
      <c r="CU39" s="634"/>
      <c r="CV39" s="634"/>
      <c r="CW39" s="634"/>
      <c r="CX39" s="634"/>
      <c r="CY39" s="635"/>
      <c r="CZ39" s="624">
        <v>3.4</v>
      </c>
      <c r="DA39" s="636"/>
      <c r="DB39" s="636"/>
      <c r="DC39" s="637"/>
      <c r="DD39" s="627">
        <v>186001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14557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118100</v>
      </c>
      <c r="CS40" s="622"/>
      <c r="CT40" s="622"/>
      <c r="CU40" s="622"/>
      <c r="CV40" s="622"/>
      <c r="CW40" s="622"/>
      <c r="CX40" s="622"/>
      <c r="CY40" s="623"/>
      <c r="CZ40" s="624">
        <v>1.7</v>
      </c>
      <c r="DA40" s="636"/>
      <c r="DB40" s="636"/>
      <c r="DC40" s="637"/>
      <c r="DD40" s="627">
        <v>11100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7354631</v>
      </c>
      <c r="S41" s="646"/>
      <c r="T41" s="646"/>
      <c r="U41" s="646"/>
      <c r="V41" s="646"/>
      <c r="W41" s="646"/>
      <c r="X41" s="646"/>
      <c r="Y41" s="649"/>
      <c r="Z41" s="650">
        <v>100</v>
      </c>
      <c r="AA41" s="650"/>
      <c r="AB41" s="650"/>
      <c r="AC41" s="650"/>
      <c r="AD41" s="651">
        <v>3465855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53651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274177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2226641</v>
      </c>
      <c r="CS42" s="634"/>
      <c r="CT42" s="634"/>
      <c r="CU42" s="634"/>
      <c r="CV42" s="634"/>
      <c r="CW42" s="634"/>
      <c r="CX42" s="634"/>
      <c r="CY42" s="635"/>
      <c r="CZ42" s="624">
        <v>32.1</v>
      </c>
      <c r="DA42" s="636"/>
      <c r="DB42" s="636"/>
      <c r="DC42" s="637"/>
      <c r="DD42" s="627">
        <v>180077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21165</v>
      </c>
      <c r="CS43" s="634"/>
      <c r="CT43" s="634"/>
      <c r="CU43" s="634"/>
      <c r="CV43" s="634"/>
      <c r="CW43" s="634"/>
      <c r="CX43" s="634"/>
      <c r="CY43" s="635"/>
      <c r="CZ43" s="624">
        <v>0.3</v>
      </c>
      <c r="DA43" s="636"/>
      <c r="DB43" s="636"/>
      <c r="DC43" s="637"/>
      <c r="DD43" s="627">
        <v>21165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711341</v>
      </c>
      <c r="CS44" s="622"/>
      <c r="CT44" s="622"/>
      <c r="CU44" s="622"/>
      <c r="CV44" s="622"/>
      <c r="CW44" s="622"/>
      <c r="CX44" s="622"/>
      <c r="CY44" s="623"/>
      <c r="CZ44" s="624">
        <v>10.3</v>
      </c>
      <c r="DA44" s="625"/>
      <c r="DB44" s="625"/>
      <c r="DC44" s="626"/>
      <c r="DD44" s="627">
        <v>130155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124638</v>
      </c>
      <c r="CS45" s="634"/>
      <c r="CT45" s="634"/>
      <c r="CU45" s="634"/>
      <c r="CV45" s="634"/>
      <c r="CW45" s="634"/>
      <c r="CX45" s="634"/>
      <c r="CY45" s="635"/>
      <c r="CZ45" s="624">
        <v>1.8</v>
      </c>
      <c r="DA45" s="636"/>
      <c r="DB45" s="636"/>
      <c r="DC45" s="637"/>
      <c r="DD45" s="627">
        <v>3250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540344</v>
      </c>
      <c r="CS46" s="622"/>
      <c r="CT46" s="622"/>
      <c r="CU46" s="622"/>
      <c r="CV46" s="622"/>
      <c r="CW46" s="622"/>
      <c r="CX46" s="622"/>
      <c r="CY46" s="623"/>
      <c r="CZ46" s="624">
        <v>7.8</v>
      </c>
      <c r="DA46" s="625"/>
      <c r="DB46" s="625"/>
      <c r="DC46" s="626"/>
      <c r="DD46" s="627">
        <v>117646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1515300</v>
      </c>
      <c r="CS47" s="634"/>
      <c r="CT47" s="634"/>
      <c r="CU47" s="634"/>
      <c r="CV47" s="634"/>
      <c r="CW47" s="634"/>
      <c r="CX47" s="634"/>
      <c r="CY47" s="635"/>
      <c r="CZ47" s="624">
        <v>21.8</v>
      </c>
      <c r="DA47" s="636"/>
      <c r="DB47" s="636"/>
      <c r="DC47" s="637"/>
      <c r="DD47" s="627">
        <v>49922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6936861</v>
      </c>
      <c r="CS49" s="606"/>
      <c r="CT49" s="606"/>
      <c r="CU49" s="606"/>
      <c r="CV49" s="606"/>
      <c r="CW49" s="606"/>
      <c r="CX49" s="606"/>
      <c r="CY49" s="607"/>
      <c r="CZ49" s="608">
        <v>100</v>
      </c>
      <c r="DA49" s="609"/>
      <c r="DB49" s="609"/>
      <c r="DC49" s="610"/>
      <c r="DD49" s="611">
        <v>4011768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uMlOQ/6wPCWoky6sVIZxob0FK3qTk5mk4ZFW3g8N4r3X5oDX4QLS2oeYSASqA5ca29jGQ+CHkn2qyCPml7/hA==" saltValue="FKk5KrL3HOKwHQRI6ZfB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6"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6" t="s">
        <v>371</v>
      </c>
      <c r="DH5" s="1087"/>
      <c r="DI5" s="1087"/>
      <c r="DJ5" s="1087"/>
      <c r="DK5" s="1088"/>
      <c r="DL5" s="1086" t="s">
        <v>372</v>
      </c>
      <c r="DM5" s="1087"/>
      <c r="DN5" s="1087"/>
      <c r="DO5" s="1087"/>
      <c r="DP5" s="1088"/>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4">
        <v>7355</v>
      </c>
      <c r="R7" s="1105"/>
      <c r="S7" s="1105"/>
      <c r="T7" s="1105"/>
      <c r="U7" s="1105"/>
      <c r="V7" s="1105">
        <v>6937</v>
      </c>
      <c r="W7" s="1105"/>
      <c r="X7" s="1105"/>
      <c r="Y7" s="1105"/>
      <c r="Z7" s="1105"/>
      <c r="AA7" s="1105">
        <v>418</v>
      </c>
      <c r="AB7" s="1105"/>
      <c r="AC7" s="1105"/>
      <c r="AD7" s="1105"/>
      <c r="AE7" s="1106"/>
      <c r="AF7" s="1107">
        <v>202</v>
      </c>
      <c r="AG7" s="1108"/>
      <c r="AH7" s="1108"/>
      <c r="AI7" s="1108"/>
      <c r="AJ7" s="1109"/>
      <c r="AK7" s="1110">
        <v>32</v>
      </c>
      <c r="AL7" s="1111"/>
      <c r="AM7" s="1111"/>
      <c r="AN7" s="1111"/>
      <c r="AO7" s="1111"/>
      <c r="AP7" s="1111">
        <v>5037</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555</v>
      </c>
      <c r="BT7" s="1102"/>
      <c r="BU7" s="1102"/>
      <c r="BV7" s="1102"/>
      <c r="BW7" s="1102"/>
      <c r="BX7" s="1102"/>
      <c r="BY7" s="1102"/>
      <c r="BZ7" s="1102"/>
      <c r="CA7" s="1102"/>
      <c r="CB7" s="1102"/>
      <c r="CC7" s="1102"/>
      <c r="CD7" s="1102"/>
      <c r="CE7" s="1102"/>
      <c r="CF7" s="1102"/>
      <c r="CG7" s="1114"/>
      <c r="CH7" s="1098" t="s">
        <v>558</v>
      </c>
      <c r="CI7" s="1099"/>
      <c r="CJ7" s="1099"/>
      <c r="CK7" s="1099"/>
      <c r="CL7" s="1100"/>
      <c r="CM7" s="1098">
        <v>31</v>
      </c>
      <c r="CN7" s="1099"/>
      <c r="CO7" s="1099"/>
      <c r="CP7" s="1099"/>
      <c r="CQ7" s="1100"/>
      <c r="CR7" s="1098">
        <v>20</v>
      </c>
      <c r="CS7" s="1099"/>
      <c r="CT7" s="1099"/>
      <c r="CU7" s="1099"/>
      <c r="CV7" s="1100"/>
      <c r="CW7" s="1098" t="s">
        <v>558</v>
      </c>
      <c r="CX7" s="1099"/>
      <c r="CY7" s="1099"/>
      <c r="CZ7" s="1099"/>
      <c r="DA7" s="1100"/>
      <c r="DB7" s="1098" t="s">
        <v>558</v>
      </c>
      <c r="DC7" s="1099"/>
      <c r="DD7" s="1099"/>
      <c r="DE7" s="1099"/>
      <c r="DF7" s="1100"/>
      <c r="DG7" s="1098" t="s">
        <v>558</v>
      </c>
      <c r="DH7" s="1099"/>
      <c r="DI7" s="1099"/>
      <c r="DJ7" s="1099"/>
      <c r="DK7" s="1100"/>
      <c r="DL7" s="1098" t="s">
        <v>558</v>
      </c>
      <c r="DM7" s="1099"/>
      <c r="DN7" s="1099"/>
      <c r="DO7" s="1099"/>
      <c r="DP7" s="1100"/>
      <c r="DQ7" s="1098" t="s">
        <v>558</v>
      </c>
      <c r="DR7" s="1099"/>
      <c r="DS7" s="1099"/>
      <c r="DT7" s="1099"/>
      <c r="DU7" s="1100"/>
      <c r="DV7" s="1101"/>
      <c r="DW7" s="1102"/>
      <c r="DX7" s="1102"/>
      <c r="DY7" s="1102"/>
      <c r="DZ7" s="1103"/>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76"/>
      <c r="AL8" s="1077"/>
      <c r="AM8" s="1077"/>
      <c r="AN8" s="1077"/>
      <c r="AO8" s="1077"/>
      <c r="AP8" s="1077"/>
      <c r="AQ8" s="1077"/>
      <c r="AR8" s="1077"/>
      <c r="AS8" s="1077"/>
      <c r="AT8" s="1077"/>
      <c r="AU8" s="1078"/>
      <c r="AV8" s="1078"/>
      <c r="AW8" s="1078"/>
      <c r="AX8" s="1078"/>
      <c r="AY8" s="1079"/>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1083" t="s">
        <v>489</v>
      </c>
      <c r="CI8" s="1084"/>
      <c r="CJ8" s="1084"/>
      <c r="CK8" s="1084"/>
      <c r="CL8" s="1085"/>
      <c r="CM8" s="1083" t="s">
        <v>489</v>
      </c>
      <c r="CN8" s="1084"/>
      <c r="CO8" s="1084"/>
      <c r="CP8" s="1084"/>
      <c r="CQ8" s="1085"/>
      <c r="CR8" s="1083">
        <v>6</v>
      </c>
      <c r="CS8" s="1084"/>
      <c r="CT8" s="1084"/>
      <c r="CU8" s="1084"/>
      <c r="CV8" s="1085"/>
      <c r="CW8" s="1083" t="s">
        <v>489</v>
      </c>
      <c r="CX8" s="1084"/>
      <c r="CY8" s="1084"/>
      <c r="CZ8" s="1084"/>
      <c r="DA8" s="1085"/>
      <c r="DB8" s="1083">
        <v>30</v>
      </c>
      <c r="DC8" s="1084"/>
      <c r="DD8" s="1084"/>
      <c r="DE8" s="1084"/>
      <c r="DF8" s="1085"/>
      <c r="DG8" s="1083" t="s">
        <v>489</v>
      </c>
      <c r="DH8" s="1084"/>
      <c r="DI8" s="1084"/>
      <c r="DJ8" s="1084"/>
      <c r="DK8" s="1085"/>
      <c r="DL8" s="1083" t="s">
        <v>489</v>
      </c>
      <c r="DM8" s="1084"/>
      <c r="DN8" s="1084"/>
      <c r="DO8" s="1084"/>
      <c r="DP8" s="1085"/>
      <c r="DQ8" s="1083" t="s">
        <v>489</v>
      </c>
      <c r="DR8" s="1084"/>
      <c r="DS8" s="1084"/>
      <c r="DT8" s="1084"/>
      <c r="DU8" s="1085"/>
      <c r="DV8" s="1080"/>
      <c r="DW8" s="1081"/>
      <c r="DX8" s="1081"/>
      <c r="DY8" s="1081"/>
      <c r="DZ8" s="108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6"/>
      <c r="AL9" s="1077"/>
      <c r="AM9" s="1077"/>
      <c r="AN9" s="1077"/>
      <c r="AO9" s="1077"/>
      <c r="AP9" s="1077"/>
      <c r="AQ9" s="1077"/>
      <c r="AR9" s="1077"/>
      <c r="AS9" s="1077"/>
      <c r="AT9" s="1077"/>
      <c r="AU9" s="1078"/>
      <c r="AV9" s="1078"/>
      <c r="AW9" s="1078"/>
      <c r="AX9" s="1078"/>
      <c r="AY9" s="1079"/>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0</v>
      </c>
      <c r="CI9" s="990"/>
      <c r="CJ9" s="990"/>
      <c r="CK9" s="990"/>
      <c r="CL9" s="991"/>
      <c r="CM9" s="989">
        <v>10</v>
      </c>
      <c r="CN9" s="990"/>
      <c r="CO9" s="990"/>
      <c r="CP9" s="990"/>
      <c r="CQ9" s="991"/>
      <c r="CR9" s="989">
        <v>5</v>
      </c>
      <c r="CS9" s="990"/>
      <c r="CT9" s="990"/>
      <c r="CU9" s="990"/>
      <c r="CV9" s="991"/>
      <c r="CW9" s="989">
        <v>11</v>
      </c>
      <c r="CX9" s="990"/>
      <c r="CY9" s="990"/>
      <c r="CZ9" s="990"/>
      <c r="DA9" s="991"/>
      <c r="DB9" s="989">
        <v>6</v>
      </c>
      <c r="DC9" s="990"/>
      <c r="DD9" s="990"/>
      <c r="DE9" s="990"/>
      <c r="DF9" s="991"/>
      <c r="DG9" s="989" t="s">
        <v>558</v>
      </c>
      <c r="DH9" s="990"/>
      <c r="DI9" s="990"/>
      <c r="DJ9" s="990"/>
      <c r="DK9" s="991"/>
      <c r="DL9" s="989" t="s">
        <v>558</v>
      </c>
      <c r="DM9" s="990"/>
      <c r="DN9" s="990"/>
      <c r="DO9" s="990"/>
      <c r="DP9" s="991"/>
      <c r="DQ9" s="989" t="s">
        <v>558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6"/>
      <c r="AL10" s="1077"/>
      <c r="AM10" s="1077"/>
      <c r="AN10" s="1077"/>
      <c r="AO10" s="1077"/>
      <c r="AP10" s="1077"/>
      <c r="AQ10" s="1077"/>
      <c r="AR10" s="1077"/>
      <c r="AS10" s="1077"/>
      <c r="AT10" s="1077"/>
      <c r="AU10" s="1078"/>
      <c r="AV10" s="1078"/>
      <c r="AW10" s="1078"/>
      <c r="AX10" s="1078"/>
      <c r="AY10" s="1079"/>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6"/>
      <c r="AL11" s="1077"/>
      <c r="AM11" s="1077"/>
      <c r="AN11" s="1077"/>
      <c r="AO11" s="1077"/>
      <c r="AP11" s="1077"/>
      <c r="AQ11" s="1077"/>
      <c r="AR11" s="1077"/>
      <c r="AS11" s="1077"/>
      <c r="AT11" s="1077"/>
      <c r="AU11" s="1078"/>
      <c r="AV11" s="1078"/>
      <c r="AW11" s="1078"/>
      <c r="AX11" s="1078"/>
      <c r="AY11" s="1079"/>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6"/>
      <c r="AL12" s="1077"/>
      <c r="AM12" s="1077"/>
      <c r="AN12" s="1077"/>
      <c r="AO12" s="1077"/>
      <c r="AP12" s="1077"/>
      <c r="AQ12" s="1077"/>
      <c r="AR12" s="1077"/>
      <c r="AS12" s="1077"/>
      <c r="AT12" s="1077"/>
      <c r="AU12" s="1078"/>
      <c r="AV12" s="1078"/>
      <c r="AW12" s="1078"/>
      <c r="AX12" s="1078"/>
      <c r="AY12" s="1079"/>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6"/>
      <c r="AL13" s="1077"/>
      <c r="AM13" s="1077"/>
      <c r="AN13" s="1077"/>
      <c r="AO13" s="1077"/>
      <c r="AP13" s="1077"/>
      <c r="AQ13" s="1077"/>
      <c r="AR13" s="1077"/>
      <c r="AS13" s="1077"/>
      <c r="AT13" s="1077"/>
      <c r="AU13" s="1078"/>
      <c r="AV13" s="1078"/>
      <c r="AW13" s="1078"/>
      <c r="AX13" s="1078"/>
      <c r="AY13" s="1079"/>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6"/>
      <c r="AL14" s="1077"/>
      <c r="AM14" s="1077"/>
      <c r="AN14" s="1077"/>
      <c r="AO14" s="1077"/>
      <c r="AP14" s="1077"/>
      <c r="AQ14" s="1077"/>
      <c r="AR14" s="1077"/>
      <c r="AS14" s="1077"/>
      <c r="AT14" s="1077"/>
      <c r="AU14" s="1078"/>
      <c r="AV14" s="1078"/>
      <c r="AW14" s="1078"/>
      <c r="AX14" s="1078"/>
      <c r="AY14" s="1079"/>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6"/>
      <c r="AL15" s="1077"/>
      <c r="AM15" s="1077"/>
      <c r="AN15" s="1077"/>
      <c r="AO15" s="1077"/>
      <c r="AP15" s="1077"/>
      <c r="AQ15" s="1077"/>
      <c r="AR15" s="1077"/>
      <c r="AS15" s="1077"/>
      <c r="AT15" s="1077"/>
      <c r="AU15" s="1078"/>
      <c r="AV15" s="1078"/>
      <c r="AW15" s="1078"/>
      <c r="AX15" s="1078"/>
      <c r="AY15" s="1079"/>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6"/>
      <c r="AL16" s="1077"/>
      <c r="AM16" s="1077"/>
      <c r="AN16" s="1077"/>
      <c r="AO16" s="1077"/>
      <c r="AP16" s="1077"/>
      <c r="AQ16" s="1077"/>
      <c r="AR16" s="1077"/>
      <c r="AS16" s="1077"/>
      <c r="AT16" s="1077"/>
      <c r="AU16" s="1078"/>
      <c r="AV16" s="1078"/>
      <c r="AW16" s="1078"/>
      <c r="AX16" s="1078"/>
      <c r="AY16" s="1079"/>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6"/>
      <c r="AL17" s="1077"/>
      <c r="AM17" s="1077"/>
      <c r="AN17" s="1077"/>
      <c r="AO17" s="1077"/>
      <c r="AP17" s="1077"/>
      <c r="AQ17" s="1077"/>
      <c r="AR17" s="1077"/>
      <c r="AS17" s="1077"/>
      <c r="AT17" s="1077"/>
      <c r="AU17" s="1078"/>
      <c r="AV17" s="1078"/>
      <c r="AW17" s="1078"/>
      <c r="AX17" s="1078"/>
      <c r="AY17" s="1079"/>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6"/>
      <c r="AL18" s="1077"/>
      <c r="AM18" s="1077"/>
      <c r="AN18" s="1077"/>
      <c r="AO18" s="1077"/>
      <c r="AP18" s="1077"/>
      <c r="AQ18" s="1077"/>
      <c r="AR18" s="1077"/>
      <c r="AS18" s="1077"/>
      <c r="AT18" s="1077"/>
      <c r="AU18" s="1078"/>
      <c r="AV18" s="1078"/>
      <c r="AW18" s="1078"/>
      <c r="AX18" s="1078"/>
      <c r="AY18" s="1079"/>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6"/>
      <c r="AL19" s="1077"/>
      <c r="AM19" s="1077"/>
      <c r="AN19" s="1077"/>
      <c r="AO19" s="1077"/>
      <c r="AP19" s="1077"/>
      <c r="AQ19" s="1077"/>
      <c r="AR19" s="1077"/>
      <c r="AS19" s="1077"/>
      <c r="AT19" s="1077"/>
      <c r="AU19" s="1078"/>
      <c r="AV19" s="1078"/>
      <c r="AW19" s="1078"/>
      <c r="AX19" s="1078"/>
      <c r="AY19" s="1079"/>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6"/>
      <c r="AL20" s="1077"/>
      <c r="AM20" s="1077"/>
      <c r="AN20" s="1077"/>
      <c r="AO20" s="1077"/>
      <c r="AP20" s="1077"/>
      <c r="AQ20" s="1077"/>
      <c r="AR20" s="1077"/>
      <c r="AS20" s="1077"/>
      <c r="AT20" s="1077"/>
      <c r="AU20" s="1078"/>
      <c r="AV20" s="1078"/>
      <c r="AW20" s="1078"/>
      <c r="AX20" s="1078"/>
      <c r="AY20" s="1079"/>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6"/>
      <c r="AL21" s="1077"/>
      <c r="AM21" s="1077"/>
      <c r="AN21" s="1077"/>
      <c r="AO21" s="1077"/>
      <c r="AP21" s="1077"/>
      <c r="AQ21" s="1077"/>
      <c r="AR21" s="1077"/>
      <c r="AS21" s="1077"/>
      <c r="AT21" s="1077"/>
      <c r="AU21" s="1078"/>
      <c r="AV21" s="1078"/>
      <c r="AW21" s="1078"/>
      <c r="AX21" s="1078"/>
      <c r="AY21" s="1079"/>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69"/>
      <c r="R22" s="1070"/>
      <c r="S22" s="1070"/>
      <c r="T22" s="1070"/>
      <c r="U22" s="1070"/>
      <c r="V22" s="1070"/>
      <c r="W22" s="1070"/>
      <c r="X22" s="1070"/>
      <c r="Y22" s="1070"/>
      <c r="Z22" s="1070"/>
      <c r="AA22" s="1070"/>
      <c r="AB22" s="1070"/>
      <c r="AC22" s="1070"/>
      <c r="AD22" s="1070"/>
      <c r="AE22" s="1071"/>
      <c r="AF22" s="1035"/>
      <c r="AG22" s="1036"/>
      <c r="AH22" s="1036"/>
      <c r="AI22" s="1036"/>
      <c r="AJ22" s="1037"/>
      <c r="AK22" s="1072"/>
      <c r="AL22" s="1073"/>
      <c r="AM22" s="1073"/>
      <c r="AN22" s="1073"/>
      <c r="AO22" s="1073"/>
      <c r="AP22" s="1073"/>
      <c r="AQ22" s="1073"/>
      <c r="AR22" s="1073"/>
      <c r="AS22" s="1073"/>
      <c r="AT22" s="1073"/>
      <c r="AU22" s="1074"/>
      <c r="AV22" s="1074"/>
      <c r="AW22" s="1074"/>
      <c r="AX22" s="1074"/>
      <c r="AY22" s="1075"/>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48" t="s">
        <v>377</v>
      </c>
      <c r="C23" s="949"/>
      <c r="D23" s="949"/>
      <c r="E23" s="949"/>
      <c r="F23" s="949"/>
      <c r="G23" s="949"/>
      <c r="H23" s="949"/>
      <c r="I23" s="949"/>
      <c r="J23" s="949"/>
      <c r="K23" s="949"/>
      <c r="L23" s="949"/>
      <c r="M23" s="949"/>
      <c r="N23" s="949"/>
      <c r="O23" s="949"/>
      <c r="P23" s="950"/>
      <c r="Q23" s="1061">
        <f>SUM(Q7:U8)</f>
        <v>7355</v>
      </c>
      <c r="R23" s="1061"/>
      <c r="S23" s="1061"/>
      <c r="T23" s="1061"/>
      <c r="U23" s="1061"/>
      <c r="V23" s="1061">
        <f>SUM(V7:Z8)</f>
        <v>6937</v>
      </c>
      <c r="W23" s="1061"/>
      <c r="X23" s="1061"/>
      <c r="Y23" s="1061"/>
      <c r="Z23" s="1061"/>
      <c r="AA23" s="1061">
        <f>SUM(AA7:AE8)</f>
        <v>418</v>
      </c>
      <c r="AB23" s="1061"/>
      <c r="AC23" s="1061"/>
      <c r="AD23" s="1061"/>
      <c r="AE23" s="1061"/>
      <c r="AF23" s="1065">
        <v>202</v>
      </c>
      <c r="AG23" s="1061"/>
      <c r="AH23" s="1061"/>
      <c r="AI23" s="1061"/>
      <c r="AJ23" s="1066"/>
      <c r="AK23" s="1067"/>
      <c r="AL23" s="1068"/>
      <c r="AM23" s="1068"/>
      <c r="AN23" s="1068"/>
      <c r="AO23" s="1068"/>
      <c r="AP23" s="1061">
        <f>SUM(AP7:AT8)</f>
        <v>5037</v>
      </c>
      <c r="AQ23" s="1061"/>
      <c r="AR23" s="1061"/>
      <c r="AS23" s="1061"/>
      <c r="AT23" s="1061"/>
      <c r="AU23" s="1061">
        <f>SUM(AU7:AY8)</f>
        <v>0</v>
      </c>
      <c r="AV23" s="1061"/>
      <c r="AW23" s="1061"/>
      <c r="AX23" s="1061"/>
      <c r="AY23" s="1061"/>
      <c r="AZ23" s="1062" t="s">
        <v>122</v>
      </c>
      <c r="BA23" s="1063"/>
      <c r="BB23" s="1063"/>
      <c r="BC23" s="1063"/>
      <c r="BD23" s="106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584</v>
      </c>
      <c r="R28" s="1051"/>
      <c r="S28" s="1051"/>
      <c r="T28" s="1051"/>
      <c r="U28" s="1051"/>
      <c r="V28" s="1051">
        <v>581</v>
      </c>
      <c r="W28" s="1051"/>
      <c r="X28" s="1051"/>
      <c r="Y28" s="1051"/>
      <c r="Z28" s="1051"/>
      <c r="AA28" s="1051">
        <v>3</v>
      </c>
      <c r="AB28" s="1051"/>
      <c r="AC28" s="1051"/>
      <c r="AD28" s="1051"/>
      <c r="AE28" s="1052"/>
      <c r="AF28" s="1053">
        <v>3</v>
      </c>
      <c r="AG28" s="1051"/>
      <c r="AH28" s="1051"/>
      <c r="AI28" s="1051"/>
      <c r="AJ28" s="1054"/>
      <c r="AK28" s="1042"/>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104</v>
      </c>
      <c r="R29" s="1039"/>
      <c r="S29" s="1039"/>
      <c r="T29" s="1039"/>
      <c r="U29" s="1039"/>
      <c r="V29" s="1039">
        <v>89</v>
      </c>
      <c r="W29" s="1039"/>
      <c r="X29" s="1039"/>
      <c r="Y29" s="1039"/>
      <c r="Z29" s="1039"/>
      <c r="AA29" s="1039">
        <v>15</v>
      </c>
      <c r="AB29" s="1039"/>
      <c r="AC29" s="1039"/>
      <c r="AD29" s="1039"/>
      <c r="AE29" s="1040"/>
      <c r="AF29" s="1035">
        <v>15</v>
      </c>
      <c r="AG29" s="1036"/>
      <c r="AH29" s="1036"/>
      <c r="AI29" s="1036"/>
      <c r="AJ29" s="1037"/>
      <c r="AK29" s="979"/>
      <c r="AL29" s="970"/>
      <c r="AM29" s="970"/>
      <c r="AN29" s="970"/>
      <c r="AO29" s="970"/>
      <c r="AP29" s="970">
        <v>12</v>
      </c>
      <c r="AQ29" s="970"/>
      <c r="AR29" s="970"/>
      <c r="AS29" s="970"/>
      <c r="AT29" s="970"/>
      <c r="AU29" s="970">
        <v>0</v>
      </c>
      <c r="AV29" s="970"/>
      <c r="AW29" s="970"/>
      <c r="AX29" s="970"/>
      <c r="AY29" s="970"/>
      <c r="AZ29" s="1041">
        <v>0</v>
      </c>
      <c r="BA29" s="1041"/>
      <c r="BB29" s="1041"/>
      <c r="BC29" s="1041"/>
      <c r="BD29" s="1041"/>
      <c r="BE29" s="971"/>
      <c r="BF29" s="971"/>
      <c r="BG29" s="971"/>
      <c r="BH29" s="971"/>
      <c r="BI29" s="972"/>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993</v>
      </c>
      <c r="R30" s="1039"/>
      <c r="S30" s="1039"/>
      <c r="T30" s="1039"/>
      <c r="U30" s="1039"/>
      <c r="V30" s="1039">
        <v>901</v>
      </c>
      <c r="W30" s="1039"/>
      <c r="X30" s="1039"/>
      <c r="Y30" s="1039"/>
      <c r="Z30" s="1039"/>
      <c r="AA30" s="1039">
        <v>92</v>
      </c>
      <c r="AB30" s="1039"/>
      <c r="AC30" s="1039"/>
      <c r="AD30" s="1039"/>
      <c r="AE30" s="1040"/>
      <c r="AF30" s="1035">
        <v>92</v>
      </c>
      <c r="AG30" s="1036"/>
      <c r="AH30" s="1036"/>
      <c r="AI30" s="1036"/>
      <c r="AJ30" s="1037"/>
      <c r="AK30" s="979"/>
      <c r="AL30" s="970"/>
      <c r="AM30" s="970"/>
      <c r="AN30" s="970"/>
      <c r="AO30" s="970"/>
      <c r="AP30" s="970">
        <v>0</v>
      </c>
      <c r="AQ30" s="970"/>
      <c r="AR30" s="970"/>
      <c r="AS30" s="970"/>
      <c r="AT30" s="970"/>
      <c r="AU30" s="970">
        <v>0</v>
      </c>
      <c r="AV30" s="970"/>
      <c r="AW30" s="970"/>
      <c r="AX30" s="970"/>
      <c r="AY30" s="970"/>
      <c r="AZ30" s="1041">
        <v>0</v>
      </c>
      <c r="BA30" s="1041"/>
      <c r="BB30" s="1041"/>
      <c r="BC30" s="1041"/>
      <c r="BD30" s="1041"/>
      <c r="BE30" s="971"/>
      <c r="BF30" s="971"/>
      <c r="BG30" s="971"/>
      <c r="BH30" s="971"/>
      <c r="BI30" s="972"/>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71</v>
      </c>
      <c r="R31" s="1039"/>
      <c r="S31" s="1039"/>
      <c r="T31" s="1039"/>
      <c r="U31" s="1039"/>
      <c r="V31" s="1039">
        <v>71</v>
      </c>
      <c r="W31" s="1039"/>
      <c r="X31" s="1039"/>
      <c r="Y31" s="1039"/>
      <c r="Z31" s="1039"/>
      <c r="AA31" s="1039">
        <v>0</v>
      </c>
      <c r="AB31" s="1039"/>
      <c r="AC31" s="1039"/>
      <c r="AD31" s="1039"/>
      <c r="AE31" s="1040"/>
      <c r="AF31" s="1035">
        <v>0</v>
      </c>
      <c r="AG31" s="1036"/>
      <c r="AH31" s="1036"/>
      <c r="AI31" s="1036"/>
      <c r="AJ31" s="1037"/>
      <c r="AK31" s="979"/>
      <c r="AL31" s="970"/>
      <c r="AM31" s="970"/>
      <c r="AN31" s="970"/>
      <c r="AO31" s="970"/>
      <c r="AP31" s="970">
        <v>0</v>
      </c>
      <c r="AQ31" s="970"/>
      <c r="AR31" s="970"/>
      <c r="AS31" s="970"/>
      <c r="AT31" s="970"/>
      <c r="AU31" s="970">
        <v>0</v>
      </c>
      <c r="AV31" s="970"/>
      <c r="AW31" s="970"/>
      <c r="AX31" s="970"/>
      <c r="AY31" s="970"/>
      <c r="AZ31" s="1041">
        <v>0</v>
      </c>
      <c r="BA31" s="1041"/>
      <c r="BB31" s="1041"/>
      <c r="BC31" s="1041"/>
      <c r="BD31" s="1041"/>
      <c r="BE31" s="971"/>
      <c r="BF31" s="971"/>
      <c r="BG31" s="971"/>
      <c r="BH31" s="971"/>
      <c r="BI31" s="972"/>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376</v>
      </c>
      <c r="R32" s="1039"/>
      <c r="S32" s="1039"/>
      <c r="T32" s="1039"/>
      <c r="U32" s="1039"/>
      <c r="V32" s="1039">
        <v>367</v>
      </c>
      <c r="W32" s="1039"/>
      <c r="X32" s="1039"/>
      <c r="Y32" s="1039"/>
      <c r="Z32" s="1039"/>
      <c r="AA32" s="1039">
        <v>9</v>
      </c>
      <c r="AB32" s="1039"/>
      <c r="AC32" s="1039"/>
      <c r="AD32" s="1039"/>
      <c r="AE32" s="1040"/>
      <c r="AF32" s="1035">
        <v>160</v>
      </c>
      <c r="AG32" s="1036"/>
      <c r="AH32" s="1036"/>
      <c r="AI32" s="1036"/>
      <c r="AJ32" s="1037"/>
      <c r="AK32" s="979"/>
      <c r="AL32" s="970"/>
      <c r="AM32" s="970"/>
      <c r="AN32" s="970"/>
      <c r="AO32" s="970"/>
      <c r="AP32" s="970">
        <v>2516</v>
      </c>
      <c r="AQ32" s="970"/>
      <c r="AR32" s="970"/>
      <c r="AS32" s="970"/>
      <c r="AT32" s="970"/>
      <c r="AU32" s="970">
        <v>2076</v>
      </c>
      <c r="AV32" s="970"/>
      <c r="AW32" s="970"/>
      <c r="AX32" s="970"/>
      <c r="AY32" s="970"/>
      <c r="AZ32" s="1041">
        <v>0</v>
      </c>
      <c r="BA32" s="1041"/>
      <c r="BB32" s="1041"/>
      <c r="BC32" s="1041"/>
      <c r="BD32" s="1041"/>
      <c r="BE32" s="971" t="s">
        <v>393</v>
      </c>
      <c r="BF32" s="971"/>
      <c r="BG32" s="971"/>
      <c r="BH32" s="971"/>
      <c r="BI32" s="972"/>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207</v>
      </c>
      <c r="R33" s="1039"/>
      <c r="S33" s="1039"/>
      <c r="T33" s="1039"/>
      <c r="U33" s="1039"/>
      <c r="V33" s="1039">
        <v>174</v>
      </c>
      <c r="W33" s="1039"/>
      <c r="X33" s="1039"/>
      <c r="Y33" s="1039"/>
      <c r="Z33" s="1039"/>
      <c r="AA33" s="1039">
        <v>33</v>
      </c>
      <c r="AB33" s="1039"/>
      <c r="AC33" s="1039"/>
      <c r="AD33" s="1039"/>
      <c r="AE33" s="1040"/>
      <c r="AF33" s="1035">
        <v>166</v>
      </c>
      <c r="AG33" s="1036"/>
      <c r="AH33" s="1036"/>
      <c r="AI33" s="1036"/>
      <c r="AJ33" s="1037"/>
      <c r="AK33" s="979"/>
      <c r="AL33" s="970"/>
      <c r="AM33" s="970"/>
      <c r="AN33" s="970"/>
      <c r="AO33" s="970"/>
      <c r="AP33" s="970">
        <v>794</v>
      </c>
      <c r="AQ33" s="970"/>
      <c r="AR33" s="970"/>
      <c r="AS33" s="970"/>
      <c r="AT33" s="970"/>
      <c r="AU33" s="970">
        <v>348</v>
      </c>
      <c r="AV33" s="970"/>
      <c r="AW33" s="970"/>
      <c r="AX33" s="970"/>
      <c r="AY33" s="970"/>
      <c r="AZ33" s="1041">
        <v>0</v>
      </c>
      <c r="BA33" s="1041"/>
      <c r="BB33" s="1041"/>
      <c r="BC33" s="1041"/>
      <c r="BD33" s="1041"/>
      <c r="BE33" s="971" t="s">
        <v>393</v>
      </c>
      <c r="BF33" s="971"/>
      <c r="BG33" s="971"/>
      <c r="BH33" s="971"/>
      <c r="BI33" s="972"/>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8</v>
      </c>
      <c r="R34" s="1039"/>
      <c r="S34" s="1039"/>
      <c r="T34" s="1039"/>
      <c r="U34" s="1039"/>
      <c r="V34" s="1039">
        <v>5</v>
      </c>
      <c r="W34" s="1039"/>
      <c r="X34" s="1039"/>
      <c r="Y34" s="1039"/>
      <c r="Z34" s="1039"/>
      <c r="AA34" s="1039">
        <v>3</v>
      </c>
      <c r="AB34" s="1039"/>
      <c r="AC34" s="1039"/>
      <c r="AD34" s="1039"/>
      <c r="AE34" s="1040"/>
      <c r="AF34" s="1035">
        <v>3</v>
      </c>
      <c r="AG34" s="1036"/>
      <c r="AH34" s="1036"/>
      <c r="AI34" s="1036"/>
      <c r="AJ34" s="1037"/>
      <c r="AK34" s="979"/>
      <c r="AL34" s="970"/>
      <c r="AM34" s="970"/>
      <c r="AN34" s="970"/>
      <c r="AO34" s="970"/>
      <c r="AP34" s="970">
        <v>4</v>
      </c>
      <c r="AQ34" s="970"/>
      <c r="AR34" s="970"/>
      <c r="AS34" s="970"/>
      <c r="AT34" s="970"/>
      <c r="AU34" s="970">
        <v>2</v>
      </c>
      <c r="AV34" s="970"/>
      <c r="AW34" s="970"/>
      <c r="AX34" s="970"/>
      <c r="AY34" s="970"/>
      <c r="AZ34" s="1041">
        <v>0</v>
      </c>
      <c r="BA34" s="1041"/>
      <c r="BB34" s="1041"/>
      <c r="BC34" s="1041"/>
      <c r="BD34" s="1041"/>
      <c r="BE34" s="971" t="s">
        <v>396</v>
      </c>
      <c r="BF34" s="971"/>
      <c r="BG34" s="971"/>
      <c r="BH34" s="971"/>
      <c r="BI34" s="972"/>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2</v>
      </c>
      <c r="R35" s="1039"/>
      <c r="S35" s="1039"/>
      <c r="T35" s="1039"/>
      <c r="U35" s="1039"/>
      <c r="V35" s="1039">
        <v>0</v>
      </c>
      <c r="W35" s="1039"/>
      <c r="X35" s="1039"/>
      <c r="Y35" s="1039"/>
      <c r="Z35" s="1039"/>
      <c r="AA35" s="1039">
        <v>2</v>
      </c>
      <c r="AB35" s="1039"/>
      <c r="AC35" s="1039"/>
      <c r="AD35" s="1039"/>
      <c r="AE35" s="1040"/>
      <c r="AF35" s="1035">
        <v>2</v>
      </c>
      <c r="AG35" s="1036"/>
      <c r="AH35" s="1036"/>
      <c r="AI35" s="1036"/>
      <c r="AJ35" s="1037"/>
      <c r="AK35" s="979"/>
      <c r="AL35" s="970"/>
      <c r="AM35" s="970"/>
      <c r="AN35" s="970"/>
      <c r="AO35" s="970"/>
      <c r="AP35" s="970">
        <v>0</v>
      </c>
      <c r="AQ35" s="970"/>
      <c r="AR35" s="970"/>
      <c r="AS35" s="970"/>
      <c r="AT35" s="970"/>
      <c r="AU35" s="970">
        <v>0</v>
      </c>
      <c r="AV35" s="970"/>
      <c r="AW35" s="970"/>
      <c r="AX35" s="970"/>
      <c r="AY35" s="970"/>
      <c r="AZ35" s="1041">
        <v>0</v>
      </c>
      <c r="BA35" s="1041"/>
      <c r="BB35" s="1041"/>
      <c r="BC35" s="1041"/>
      <c r="BD35" s="1041"/>
      <c r="BE35" s="971" t="s">
        <v>396</v>
      </c>
      <c r="BF35" s="971"/>
      <c r="BG35" s="971"/>
      <c r="BH35" s="971"/>
      <c r="BI35" s="972"/>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79"/>
      <c r="AL36" s="970"/>
      <c r="AM36" s="970"/>
      <c r="AN36" s="970"/>
      <c r="AO36" s="970"/>
      <c r="AP36" s="970"/>
      <c r="AQ36" s="970"/>
      <c r="AR36" s="970"/>
      <c r="AS36" s="970"/>
      <c r="AT36" s="970"/>
      <c r="AU36" s="970"/>
      <c r="AV36" s="970"/>
      <c r="AW36" s="970"/>
      <c r="AX36" s="970"/>
      <c r="AY36" s="970"/>
      <c r="AZ36" s="1041"/>
      <c r="BA36" s="1041"/>
      <c r="BB36" s="1041"/>
      <c r="BC36" s="1041"/>
      <c r="BD36" s="1041"/>
      <c r="BE36" s="971"/>
      <c r="BF36" s="971"/>
      <c r="BG36" s="971"/>
      <c r="BH36" s="971"/>
      <c r="BI36" s="972"/>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79"/>
      <c r="AL37" s="970"/>
      <c r="AM37" s="970"/>
      <c r="AN37" s="970"/>
      <c r="AO37" s="970"/>
      <c r="AP37" s="970"/>
      <c r="AQ37" s="970"/>
      <c r="AR37" s="970"/>
      <c r="AS37" s="970"/>
      <c r="AT37" s="970"/>
      <c r="AU37" s="970"/>
      <c r="AV37" s="970"/>
      <c r="AW37" s="970"/>
      <c r="AX37" s="970"/>
      <c r="AY37" s="970"/>
      <c r="AZ37" s="1041"/>
      <c r="BA37" s="1041"/>
      <c r="BB37" s="1041"/>
      <c r="BC37" s="1041"/>
      <c r="BD37" s="1041"/>
      <c r="BE37" s="971"/>
      <c r="BF37" s="971"/>
      <c r="BG37" s="971"/>
      <c r="BH37" s="971"/>
      <c r="BI37" s="972"/>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79"/>
      <c r="AL38" s="970"/>
      <c r="AM38" s="970"/>
      <c r="AN38" s="970"/>
      <c r="AO38" s="970"/>
      <c r="AP38" s="970"/>
      <c r="AQ38" s="970"/>
      <c r="AR38" s="970"/>
      <c r="AS38" s="970"/>
      <c r="AT38" s="970"/>
      <c r="AU38" s="970"/>
      <c r="AV38" s="970"/>
      <c r="AW38" s="970"/>
      <c r="AX38" s="970"/>
      <c r="AY38" s="970"/>
      <c r="AZ38" s="1041"/>
      <c r="BA38" s="1041"/>
      <c r="BB38" s="1041"/>
      <c r="BC38" s="1041"/>
      <c r="BD38" s="1041"/>
      <c r="BE38" s="971"/>
      <c r="BF38" s="971"/>
      <c r="BG38" s="971"/>
      <c r="BH38" s="971"/>
      <c r="BI38" s="972"/>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79"/>
      <c r="AL39" s="970"/>
      <c r="AM39" s="970"/>
      <c r="AN39" s="970"/>
      <c r="AO39" s="970"/>
      <c r="AP39" s="970"/>
      <c r="AQ39" s="970"/>
      <c r="AR39" s="970"/>
      <c r="AS39" s="970"/>
      <c r="AT39" s="970"/>
      <c r="AU39" s="970"/>
      <c r="AV39" s="970"/>
      <c r="AW39" s="970"/>
      <c r="AX39" s="970"/>
      <c r="AY39" s="970"/>
      <c r="AZ39" s="1041"/>
      <c r="BA39" s="1041"/>
      <c r="BB39" s="1041"/>
      <c r="BC39" s="1041"/>
      <c r="BD39" s="1041"/>
      <c r="BE39" s="971"/>
      <c r="BF39" s="971"/>
      <c r="BG39" s="971"/>
      <c r="BH39" s="971"/>
      <c r="BI39" s="972"/>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79"/>
      <c r="AL40" s="970"/>
      <c r="AM40" s="970"/>
      <c r="AN40" s="970"/>
      <c r="AO40" s="970"/>
      <c r="AP40" s="970"/>
      <c r="AQ40" s="970"/>
      <c r="AR40" s="970"/>
      <c r="AS40" s="970"/>
      <c r="AT40" s="970"/>
      <c r="AU40" s="970"/>
      <c r="AV40" s="970"/>
      <c r="AW40" s="970"/>
      <c r="AX40" s="970"/>
      <c r="AY40" s="970"/>
      <c r="AZ40" s="1041"/>
      <c r="BA40" s="1041"/>
      <c r="BB40" s="1041"/>
      <c r="BC40" s="1041"/>
      <c r="BD40" s="1041"/>
      <c r="BE40" s="971"/>
      <c r="BF40" s="971"/>
      <c r="BG40" s="971"/>
      <c r="BH40" s="971"/>
      <c r="BI40" s="972"/>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79"/>
      <c r="AL41" s="970"/>
      <c r="AM41" s="970"/>
      <c r="AN41" s="970"/>
      <c r="AO41" s="970"/>
      <c r="AP41" s="970"/>
      <c r="AQ41" s="970"/>
      <c r="AR41" s="970"/>
      <c r="AS41" s="970"/>
      <c r="AT41" s="970"/>
      <c r="AU41" s="970"/>
      <c r="AV41" s="970"/>
      <c r="AW41" s="970"/>
      <c r="AX41" s="970"/>
      <c r="AY41" s="970"/>
      <c r="AZ41" s="1041"/>
      <c r="BA41" s="1041"/>
      <c r="BB41" s="1041"/>
      <c r="BC41" s="1041"/>
      <c r="BD41" s="1041"/>
      <c r="BE41" s="971"/>
      <c r="BF41" s="971"/>
      <c r="BG41" s="971"/>
      <c r="BH41" s="971"/>
      <c r="BI41" s="972"/>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79"/>
      <c r="AL42" s="970"/>
      <c r="AM42" s="970"/>
      <c r="AN42" s="970"/>
      <c r="AO42" s="970"/>
      <c r="AP42" s="970"/>
      <c r="AQ42" s="970"/>
      <c r="AR42" s="970"/>
      <c r="AS42" s="970"/>
      <c r="AT42" s="970"/>
      <c r="AU42" s="970"/>
      <c r="AV42" s="970"/>
      <c r="AW42" s="970"/>
      <c r="AX42" s="970"/>
      <c r="AY42" s="970"/>
      <c r="AZ42" s="1041"/>
      <c r="BA42" s="1041"/>
      <c r="BB42" s="1041"/>
      <c r="BC42" s="1041"/>
      <c r="BD42" s="1041"/>
      <c r="BE42" s="971"/>
      <c r="BF42" s="971"/>
      <c r="BG42" s="971"/>
      <c r="BH42" s="971"/>
      <c r="BI42" s="972"/>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79"/>
      <c r="AL43" s="970"/>
      <c r="AM43" s="970"/>
      <c r="AN43" s="970"/>
      <c r="AO43" s="970"/>
      <c r="AP43" s="970"/>
      <c r="AQ43" s="970"/>
      <c r="AR43" s="970"/>
      <c r="AS43" s="970"/>
      <c r="AT43" s="970"/>
      <c r="AU43" s="970"/>
      <c r="AV43" s="970"/>
      <c r="AW43" s="970"/>
      <c r="AX43" s="970"/>
      <c r="AY43" s="970"/>
      <c r="AZ43" s="1041"/>
      <c r="BA43" s="1041"/>
      <c r="BB43" s="1041"/>
      <c r="BC43" s="1041"/>
      <c r="BD43" s="1041"/>
      <c r="BE43" s="971"/>
      <c r="BF43" s="971"/>
      <c r="BG43" s="971"/>
      <c r="BH43" s="971"/>
      <c r="BI43" s="972"/>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79"/>
      <c r="AL44" s="970"/>
      <c r="AM44" s="970"/>
      <c r="AN44" s="970"/>
      <c r="AO44" s="970"/>
      <c r="AP44" s="970"/>
      <c r="AQ44" s="970"/>
      <c r="AR44" s="970"/>
      <c r="AS44" s="970"/>
      <c r="AT44" s="970"/>
      <c r="AU44" s="970"/>
      <c r="AV44" s="970"/>
      <c r="AW44" s="970"/>
      <c r="AX44" s="970"/>
      <c r="AY44" s="970"/>
      <c r="AZ44" s="1041"/>
      <c r="BA44" s="1041"/>
      <c r="BB44" s="1041"/>
      <c r="BC44" s="1041"/>
      <c r="BD44" s="1041"/>
      <c r="BE44" s="971"/>
      <c r="BF44" s="971"/>
      <c r="BG44" s="971"/>
      <c r="BH44" s="971"/>
      <c r="BI44" s="972"/>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79"/>
      <c r="AL45" s="970"/>
      <c r="AM45" s="970"/>
      <c r="AN45" s="970"/>
      <c r="AO45" s="970"/>
      <c r="AP45" s="970"/>
      <c r="AQ45" s="970"/>
      <c r="AR45" s="970"/>
      <c r="AS45" s="970"/>
      <c r="AT45" s="970"/>
      <c r="AU45" s="970"/>
      <c r="AV45" s="970"/>
      <c r="AW45" s="970"/>
      <c r="AX45" s="970"/>
      <c r="AY45" s="970"/>
      <c r="AZ45" s="1041"/>
      <c r="BA45" s="1041"/>
      <c r="BB45" s="1041"/>
      <c r="BC45" s="1041"/>
      <c r="BD45" s="1041"/>
      <c r="BE45" s="971"/>
      <c r="BF45" s="971"/>
      <c r="BG45" s="971"/>
      <c r="BH45" s="971"/>
      <c r="BI45" s="972"/>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79"/>
      <c r="AL46" s="970"/>
      <c r="AM46" s="970"/>
      <c r="AN46" s="970"/>
      <c r="AO46" s="970"/>
      <c r="AP46" s="970"/>
      <c r="AQ46" s="970"/>
      <c r="AR46" s="970"/>
      <c r="AS46" s="970"/>
      <c r="AT46" s="970"/>
      <c r="AU46" s="970"/>
      <c r="AV46" s="970"/>
      <c r="AW46" s="970"/>
      <c r="AX46" s="970"/>
      <c r="AY46" s="970"/>
      <c r="AZ46" s="1041"/>
      <c r="BA46" s="1041"/>
      <c r="BB46" s="1041"/>
      <c r="BC46" s="1041"/>
      <c r="BD46" s="1041"/>
      <c r="BE46" s="971"/>
      <c r="BF46" s="971"/>
      <c r="BG46" s="971"/>
      <c r="BH46" s="971"/>
      <c r="BI46" s="972"/>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79"/>
      <c r="AL47" s="970"/>
      <c r="AM47" s="970"/>
      <c r="AN47" s="970"/>
      <c r="AO47" s="970"/>
      <c r="AP47" s="970"/>
      <c r="AQ47" s="970"/>
      <c r="AR47" s="970"/>
      <c r="AS47" s="970"/>
      <c r="AT47" s="970"/>
      <c r="AU47" s="970"/>
      <c r="AV47" s="970"/>
      <c r="AW47" s="970"/>
      <c r="AX47" s="970"/>
      <c r="AY47" s="970"/>
      <c r="AZ47" s="1041"/>
      <c r="BA47" s="1041"/>
      <c r="BB47" s="1041"/>
      <c r="BC47" s="1041"/>
      <c r="BD47" s="1041"/>
      <c r="BE47" s="971"/>
      <c r="BF47" s="971"/>
      <c r="BG47" s="971"/>
      <c r="BH47" s="971"/>
      <c r="BI47" s="972"/>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79"/>
      <c r="AL48" s="970"/>
      <c r="AM48" s="970"/>
      <c r="AN48" s="970"/>
      <c r="AO48" s="970"/>
      <c r="AP48" s="970"/>
      <c r="AQ48" s="970"/>
      <c r="AR48" s="970"/>
      <c r="AS48" s="970"/>
      <c r="AT48" s="970"/>
      <c r="AU48" s="970"/>
      <c r="AV48" s="970"/>
      <c r="AW48" s="970"/>
      <c r="AX48" s="970"/>
      <c r="AY48" s="970"/>
      <c r="AZ48" s="1041"/>
      <c r="BA48" s="1041"/>
      <c r="BB48" s="1041"/>
      <c r="BC48" s="1041"/>
      <c r="BD48" s="1041"/>
      <c r="BE48" s="971"/>
      <c r="BF48" s="971"/>
      <c r="BG48" s="971"/>
      <c r="BH48" s="971"/>
      <c r="BI48" s="972"/>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79"/>
      <c r="AL49" s="970"/>
      <c r="AM49" s="970"/>
      <c r="AN49" s="970"/>
      <c r="AO49" s="970"/>
      <c r="AP49" s="970"/>
      <c r="AQ49" s="970"/>
      <c r="AR49" s="970"/>
      <c r="AS49" s="970"/>
      <c r="AT49" s="970"/>
      <c r="AU49" s="970"/>
      <c r="AV49" s="970"/>
      <c r="AW49" s="970"/>
      <c r="AX49" s="970"/>
      <c r="AY49" s="970"/>
      <c r="AZ49" s="1041"/>
      <c r="BA49" s="1041"/>
      <c r="BB49" s="1041"/>
      <c r="BC49" s="1041"/>
      <c r="BD49" s="1041"/>
      <c r="BE49" s="971"/>
      <c r="BF49" s="971"/>
      <c r="BG49" s="971"/>
      <c r="BH49" s="971"/>
      <c r="BI49" s="972"/>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1"/>
      <c r="BF50" s="971"/>
      <c r="BG50" s="971"/>
      <c r="BH50" s="971"/>
      <c r="BI50" s="972"/>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1"/>
      <c r="BF51" s="971"/>
      <c r="BG51" s="971"/>
      <c r="BH51" s="971"/>
      <c r="BI51" s="972"/>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1"/>
      <c r="BF52" s="971"/>
      <c r="BG52" s="971"/>
      <c r="BH52" s="971"/>
      <c r="BI52" s="972"/>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1"/>
      <c r="BF53" s="971"/>
      <c r="BG53" s="971"/>
      <c r="BH53" s="971"/>
      <c r="BI53" s="972"/>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1"/>
      <c r="BF54" s="971"/>
      <c r="BG54" s="971"/>
      <c r="BH54" s="971"/>
      <c r="BI54" s="972"/>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1"/>
      <c r="BF55" s="971"/>
      <c r="BG55" s="971"/>
      <c r="BH55" s="971"/>
      <c r="BI55" s="972"/>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1"/>
      <c r="BF56" s="971"/>
      <c r="BG56" s="971"/>
      <c r="BH56" s="971"/>
      <c r="BI56" s="972"/>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1"/>
      <c r="BF57" s="971"/>
      <c r="BG57" s="971"/>
      <c r="BH57" s="971"/>
      <c r="BI57" s="972"/>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1"/>
      <c r="BF58" s="971"/>
      <c r="BG58" s="971"/>
      <c r="BH58" s="971"/>
      <c r="BI58" s="972"/>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1"/>
      <c r="BF59" s="971"/>
      <c r="BG59" s="971"/>
      <c r="BH59" s="971"/>
      <c r="BI59" s="972"/>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1"/>
      <c r="BF60" s="971"/>
      <c r="BG60" s="971"/>
      <c r="BH60" s="971"/>
      <c r="BI60" s="972"/>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1"/>
      <c r="BF61" s="971"/>
      <c r="BG61" s="971"/>
      <c r="BH61" s="971"/>
      <c r="BI61" s="972"/>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1"/>
      <c r="BF62" s="971"/>
      <c r="BG62" s="971"/>
      <c r="BH62" s="971"/>
      <c r="BI62" s="972"/>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48" t="s">
        <v>399</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20"/>
      <c r="AF63" s="1021">
        <v>441</v>
      </c>
      <c r="AG63" s="958"/>
      <c r="AH63" s="958"/>
      <c r="AI63" s="958"/>
      <c r="AJ63" s="1022"/>
      <c r="AK63" s="1023"/>
      <c r="AL63" s="962"/>
      <c r="AM63" s="962"/>
      <c r="AN63" s="962"/>
      <c r="AO63" s="962"/>
      <c r="AP63" s="958">
        <f>SUM(AP28:AT35)</f>
        <v>3326</v>
      </c>
      <c r="AQ63" s="958"/>
      <c r="AR63" s="958"/>
      <c r="AS63" s="958"/>
      <c r="AT63" s="958"/>
      <c r="AU63" s="958">
        <f>SUM(AU28:AY35)</f>
        <v>2426</v>
      </c>
      <c r="AV63" s="958"/>
      <c r="AW63" s="958"/>
      <c r="AX63" s="958"/>
      <c r="AY63" s="958"/>
      <c r="AZ63" s="1017"/>
      <c r="BA63" s="1017"/>
      <c r="BB63" s="1017"/>
      <c r="BC63" s="1017"/>
      <c r="BD63" s="1017"/>
      <c r="BE63" s="958" t="s">
        <v>558</v>
      </c>
      <c r="BF63" s="958"/>
      <c r="BG63" s="958"/>
      <c r="BH63" s="958"/>
      <c r="BI63" s="958"/>
      <c r="BJ63" s="1018" t="s">
        <v>122</v>
      </c>
      <c r="BK63" s="938"/>
      <c r="BL63" s="938"/>
      <c r="BM63" s="938"/>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1025</v>
      </c>
      <c r="R68" s="982"/>
      <c r="S68" s="982"/>
      <c r="T68" s="982"/>
      <c r="U68" s="982"/>
      <c r="V68" s="982">
        <v>893</v>
      </c>
      <c r="W68" s="982"/>
      <c r="X68" s="982"/>
      <c r="Y68" s="982"/>
      <c r="Z68" s="982"/>
      <c r="AA68" s="982">
        <v>132</v>
      </c>
      <c r="AB68" s="982"/>
      <c r="AC68" s="982"/>
      <c r="AD68" s="982"/>
      <c r="AE68" s="982"/>
      <c r="AF68" s="982">
        <v>132</v>
      </c>
      <c r="AG68" s="982"/>
      <c r="AH68" s="982"/>
      <c r="AI68" s="982"/>
      <c r="AJ68" s="982"/>
      <c r="AK68" s="982" t="s">
        <v>558</v>
      </c>
      <c r="AL68" s="982"/>
      <c r="AM68" s="982"/>
      <c r="AN68" s="982"/>
      <c r="AO68" s="982"/>
      <c r="AP68" s="982">
        <v>1814</v>
      </c>
      <c r="AQ68" s="982"/>
      <c r="AR68" s="982"/>
      <c r="AS68" s="982"/>
      <c r="AT68" s="982"/>
      <c r="AU68" s="982">
        <v>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15">
      <c r="A69" s="238">
        <v>2</v>
      </c>
      <c r="B69" s="973" t="s">
        <v>560</v>
      </c>
      <c r="C69" s="974"/>
      <c r="D69" s="974"/>
      <c r="E69" s="974"/>
      <c r="F69" s="974"/>
      <c r="G69" s="974"/>
      <c r="H69" s="974"/>
      <c r="I69" s="974"/>
      <c r="J69" s="974"/>
      <c r="K69" s="974"/>
      <c r="L69" s="974"/>
      <c r="M69" s="974"/>
      <c r="N69" s="974"/>
      <c r="O69" s="974"/>
      <c r="P69" s="975"/>
      <c r="Q69" s="976">
        <v>722</v>
      </c>
      <c r="R69" s="970"/>
      <c r="S69" s="970"/>
      <c r="T69" s="970"/>
      <c r="U69" s="970"/>
      <c r="V69" s="970">
        <v>641</v>
      </c>
      <c r="W69" s="970"/>
      <c r="X69" s="970"/>
      <c r="Y69" s="970"/>
      <c r="Z69" s="970"/>
      <c r="AA69" s="970">
        <v>81</v>
      </c>
      <c r="AB69" s="970"/>
      <c r="AC69" s="970"/>
      <c r="AD69" s="970"/>
      <c r="AE69" s="970"/>
      <c r="AF69" s="970">
        <v>81</v>
      </c>
      <c r="AG69" s="970"/>
      <c r="AH69" s="970"/>
      <c r="AI69" s="970"/>
      <c r="AJ69" s="970"/>
      <c r="AK69" s="970">
        <v>128</v>
      </c>
      <c r="AL69" s="970"/>
      <c r="AM69" s="970"/>
      <c r="AN69" s="970"/>
      <c r="AO69" s="970"/>
      <c r="AP69" s="970" t="s">
        <v>558</v>
      </c>
      <c r="AQ69" s="970"/>
      <c r="AR69" s="970"/>
      <c r="AS69" s="970"/>
      <c r="AT69" s="970"/>
      <c r="AU69" s="970" t="s">
        <v>558</v>
      </c>
      <c r="AV69" s="970"/>
      <c r="AW69" s="970"/>
      <c r="AX69" s="970"/>
      <c r="AY69" s="970"/>
      <c r="AZ69" s="971"/>
      <c r="BA69" s="971"/>
      <c r="BB69" s="971"/>
      <c r="BC69" s="971"/>
      <c r="BD69" s="972"/>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15">
      <c r="A70" s="238">
        <v>3</v>
      </c>
      <c r="B70" s="973" t="s">
        <v>561</v>
      </c>
      <c r="C70" s="974"/>
      <c r="D70" s="974"/>
      <c r="E70" s="974"/>
      <c r="F70" s="974"/>
      <c r="G70" s="974"/>
      <c r="H70" s="974"/>
      <c r="I70" s="974"/>
      <c r="J70" s="974"/>
      <c r="K70" s="974"/>
      <c r="L70" s="974"/>
      <c r="M70" s="974"/>
      <c r="N70" s="974"/>
      <c r="O70" s="974"/>
      <c r="P70" s="975"/>
      <c r="Q70" s="976">
        <v>5892</v>
      </c>
      <c r="R70" s="970"/>
      <c r="S70" s="970"/>
      <c r="T70" s="970"/>
      <c r="U70" s="970"/>
      <c r="V70" s="970">
        <v>5654</v>
      </c>
      <c r="W70" s="970"/>
      <c r="X70" s="970"/>
      <c r="Y70" s="970"/>
      <c r="Z70" s="970"/>
      <c r="AA70" s="970">
        <v>238</v>
      </c>
      <c r="AB70" s="970"/>
      <c r="AC70" s="970"/>
      <c r="AD70" s="970"/>
      <c r="AE70" s="970"/>
      <c r="AF70" s="970">
        <v>238</v>
      </c>
      <c r="AG70" s="970"/>
      <c r="AH70" s="970"/>
      <c r="AI70" s="970"/>
      <c r="AJ70" s="970"/>
      <c r="AK70" s="970" t="s">
        <v>558</v>
      </c>
      <c r="AL70" s="970"/>
      <c r="AM70" s="970"/>
      <c r="AN70" s="970"/>
      <c r="AO70" s="970"/>
      <c r="AP70" s="970" t="s">
        <v>558</v>
      </c>
      <c r="AQ70" s="970"/>
      <c r="AR70" s="970"/>
      <c r="AS70" s="970"/>
      <c r="AT70" s="970"/>
      <c r="AU70" s="970" t="s">
        <v>558</v>
      </c>
      <c r="AV70" s="970"/>
      <c r="AW70" s="970"/>
      <c r="AX70" s="970"/>
      <c r="AY70" s="970"/>
      <c r="AZ70" s="971"/>
      <c r="BA70" s="971"/>
      <c r="BB70" s="971"/>
      <c r="BC70" s="971"/>
      <c r="BD70" s="972"/>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15">
      <c r="A71" s="238">
        <v>4</v>
      </c>
      <c r="B71" s="973" t="s">
        <v>562</v>
      </c>
      <c r="C71" s="974"/>
      <c r="D71" s="974"/>
      <c r="E71" s="974"/>
      <c r="F71" s="974"/>
      <c r="G71" s="974"/>
      <c r="H71" s="974"/>
      <c r="I71" s="974"/>
      <c r="J71" s="974"/>
      <c r="K71" s="974"/>
      <c r="L71" s="974"/>
      <c r="M71" s="974"/>
      <c r="N71" s="974"/>
      <c r="O71" s="974"/>
      <c r="P71" s="975"/>
      <c r="Q71" s="976">
        <v>1726</v>
      </c>
      <c r="R71" s="970"/>
      <c r="S71" s="970"/>
      <c r="T71" s="970"/>
      <c r="U71" s="970"/>
      <c r="V71" s="970">
        <v>1722</v>
      </c>
      <c r="W71" s="970"/>
      <c r="X71" s="970"/>
      <c r="Y71" s="970"/>
      <c r="Z71" s="970"/>
      <c r="AA71" s="970">
        <v>3</v>
      </c>
      <c r="AB71" s="970"/>
      <c r="AC71" s="970"/>
      <c r="AD71" s="970"/>
      <c r="AE71" s="970"/>
      <c r="AF71" s="970">
        <v>3</v>
      </c>
      <c r="AG71" s="970"/>
      <c r="AH71" s="970"/>
      <c r="AI71" s="970"/>
      <c r="AJ71" s="970"/>
      <c r="AK71" s="970">
        <v>38</v>
      </c>
      <c r="AL71" s="970"/>
      <c r="AM71" s="970"/>
      <c r="AN71" s="970"/>
      <c r="AO71" s="970"/>
      <c r="AP71" s="970" t="s">
        <v>558</v>
      </c>
      <c r="AQ71" s="970"/>
      <c r="AR71" s="970"/>
      <c r="AS71" s="970"/>
      <c r="AT71" s="970"/>
      <c r="AU71" s="970" t="s">
        <v>558</v>
      </c>
      <c r="AV71" s="970"/>
      <c r="AW71" s="970"/>
      <c r="AX71" s="970"/>
      <c r="AY71" s="970"/>
      <c r="AZ71" s="971"/>
      <c r="BA71" s="971"/>
      <c r="BB71" s="971"/>
      <c r="BC71" s="971"/>
      <c r="BD71" s="972"/>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33.75" customHeight="1" x14ac:dyDescent="0.15">
      <c r="A72" s="238">
        <v>5</v>
      </c>
      <c r="B72" s="981" t="s">
        <v>567</v>
      </c>
      <c r="C72" s="974"/>
      <c r="D72" s="974"/>
      <c r="E72" s="974"/>
      <c r="F72" s="974"/>
      <c r="G72" s="974"/>
      <c r="H72" s="974"/>
      <c r="I72" s="974"/>
      <c r="J72" s="974"/>
      <c r="K72" s="974"/>
      <c r="L72" s="974"/>
      <c r="M72" s="974"/>
      <c r="N72" s="974"/>
      <c r="O72" s="974"/>
      <c r="P72" s="975"/>
      <c r="Q72" s="976">
        <v>3</v>
      </c>
      <c r="R72" s="970"/>
      <c r="S72" s="970"/>
      <c r="T72" s="970"/>
      <c r="U72" s="970"/>
      <c r="V72" s="970">
        <v>3</v>
      </c>
      <c r="W72" s="970"/>
      <c r="X72" s="970"/>
      <c r="Y72" s="970"/>
      <c r="Z72" s="970"/>
      <c r="AA72" s="970">
        <v>0</v>
      </c>
      <c r="AB72" s="970"/>
      <c r="AC72" s="970"/>
      <c r="AD72" s="970"/>
      <c r="AE72" s="970"/>
      <c r="AF72" s="970">
        <v>0</v>
      </c>
      <c r="AG72" s="970"/>
      <c r="AH72" s="970"/>
      <c r="AI72" s="970"/>
      <c r="AJ72" s="970"/>
      <c r="AK72" s="970" t="s">
        <v>558</v>
      </c>
      <c r="AL72" s="970"/>
      <c r="AM72" s="970"/>
      <c r="AN72" s="970"/>
      <c r="AO72" s="970"/>
      <c r="AP72" s="970" t="s">
        <v>558</v>
      </c>
      <c r="AQ72" s="970"/>
      <c r="AR72" s="970"/>
      <c r="AS72" s="970"/>
      <c r="AT72" s="970"/>
      <c r="AU72" s="970" t="s">
        <v>558</v>
      </c>
      <c r="AV72" s="970"/>
      <c r="AW72" s="970"/>
      <c r="AX72" s="970"/>
      <c r="AY72" s="970"/>
      <c r="AZ72" s="971"/>
      <c r="BA72" s="971"/>
      <c r="BB72" s="971"/>
      <c r="BC72" s="971"/>
      <c r="BD72" s="972"/>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15">
      <c r="A73" s="238">
        <v>6</v>
      </c>
      <c r="B73" s="973" t="s">
        <v>563</v>
      </c>
      <c r="C73" s="974"/>
      <c r="D73" s="974"/>
      <c r="E73" s="974"/>
      <c r="F73" s="974"/>
      <c r="G73" s="974"/>
      <c r="H73" s="974"/>
      <c r="I73" s="974"/>
      <c r="J73" s="974"/>
      <c r="K73" s="974"/>
      <c r="L73" s="974"/>
      <c r="M73" s="974"/>
      <c r="N73" s="974"/>
      <c r="O73" s="974"/>
      <c r="P73" s="975"/>
      <c r="Q73" s="976">
        <v>12</v>
      </c>
      <c r="R73" s="970"/>
      <c r="S73" s="970"/>
      <c r="T73" s="970"/>
      <c r="U73" s="970"/>
      <c r="V73" s="970">
        <v>11</v>
      </c>
      <c r="W73" s="970"/>
      <c r="X73" s="970"/>
      <c r="Y73" s="970"/>
      <c r="Z73" s="970"/>
      <c r="AA73" s="970">
        <v>1</v>
      </c>
      <c r="AB73" s="970"/>
      <c r="AC73" s="970"/>
      <c r="AD73" s="970"/>
      <c r="AE73" s="970"/>
      <c r="AF73" s="970">
        <v>1</v>
      </c>
      <c r="AG73" s="970"/>
      <c r="AH73" s="970"/>
      <c r="AI73" s="970"/>
      <c r="AJ73" s="970"/>
      <c r="AK73" s="970" t="s">
        <v>558</v>
      </c>
      <c r="AL73" s="970"/>
      <c r="AM73" s="970"/>
      <c r="AN73" s="970"/>
      <c r="AO73" s="970"/>
      <c r="AP73" s="970" t="s">
        <v>558</v>
      </c>
      <c r="AQ73" s="970"/>
      <c r="AR73" s="970"/>
      <c r="AS73" s="970"/>
      <c r="AT73" s="970"/>
      <c r="AU73" s="970" t="s">
        <v>558</v>
      </c>
      <c r="AV73" s="970"/>
      <c r="AW73" s="970"/>
      <c r="AX73" s="970"/>
      <c r="AY73" s="970"/>
      <c r="AZ73" s="971"/>
      <c r="BA73" s="971"/>
      <c r="BB73" s="971"/>
      <c r="BC73" s="971"/>
      <c r="BD73" s="972"/>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15">
      <c r="A74" s="238">
        <v>7</v>
      </c>
      <c r="B74" s="973" t="s">
        <v>564</v>
      </c>
      <c r="C74" s="974"/>
      <c r="D74" s="974"/>
      <c r="E74" s="974"/>
      <c r="F74" s="974"/>
      <c r="G74" s="974"/>
      <c r="H74" s="974"/>
      <c r="I74" s="974"/>
      <c r="J74" s="974"/>
      <c r="K74" s="974"/>
      <c r="L74" s="974"/>
      <c r="M74" s="974"/>
      <c r="N74" s="974"/>
      <c r="O74" s="974"/>
      <c r="P74" s="975"/>
      <c r="Q74" s="976">
        <v>846</v>
      </c>
      <c r="R74" s="970"/>
      <c r="S74" s="970"/>
      <c r="T74" s="970"/>
      <c r="U74" s="970"/>
      <c r="V74" s="970">
        <v>789</v>
      </c>
      <c r="W74" s="970"/>
      <c r="X74" s="970"/>
      <c r="Y74" s="970"/>
      <c r="Z74" s="970"/>
      <c r="AA74" s="970">
        <v>57</v>
      </c>
      <c r="AB74" s="970"/>
      <c r="AC74" s="970"/>
      <c r="AD74" s="970"/>
      <c r="AE74" s="970"/>
      <c r="AF74" s="970">
        <v>57</v>
      </c>
      <c r="AG74" s="970"/>
      <c r="AH74" s="970"/>
      <c r="AI74" s="970"/>
      <c r="AJ74" s="970"/>
      <c r="AK74" s="970">
        <v>374</v>
      </c>
      <c r="AL74" s="970"/>
      <c r="AM74" s="970"/>
      <c r="AN74" s="970"/>
      <c r="AO74" s="970"/>
      <c r="AP74" s="970" t="s">
        <v>558</v>
      </c>
      <c r="AQ74" s="970"/>
      <c r="AR74" s="970"/>
      <c r="AS74" s="970"/>
      <c r="AT74" s="970"/>
      <c r="AU74" s="970" t="s">
        <v>558</v>
      </c>
      <c r="AV74" s="970"/>
      <c r="AW74" s="970"/>
      <c r="AX74" s="970"/>
      <c r="AY74" s="970"/>
      <c r="AZ74" s="971"/>
      <c r="BA74" s="971"/>
      <c r="BB74" s="971"/>
      <c r="BC74" s="971"/>
      <c r="BD74" s="972"/>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15">
      <c r="A75" s="238">
        <v>8</v>
      </c>
      <c r="B75" s="973" t="s">
        <v>565</v>
      </c>
      <c r="C75" s="974"/>
      <c r="D75" s="974"/>
      <c r="E75" s="974"/>
      <c r="F75" s="974"/>
      <c r="G75" s="974"/>
      <c r="H75" s="974"/>
      <c r="I75" s="974"/>
      <c r="J75" s="974"/>
      <c r="K75" s="974"/>
      <c r="L75" s="974"/>
      <c r="M75" s="974"/>
      <c r="N75" s="974"/>
      <c r="O75" s="974"/>
      <c r="P75" s="975"/>
      <c r="Q75" s="977">
        <v>1238</v>
      </c>
      <c r="R75" s="978"/>
      <c r="S75" s="978"/>
      <c r="T75" s="978"/>
      <c r="U75" s="979"/>
      <c r="V75" s="980">
        <v>1143</v>
      </c>
      <c r="W75" s="978"/>
      <c r="X75" s="978"/>
      <c r="Y75" s="978"/>
      <c r="Z75" s="979"/>
      <c r="AA75" s="980">
        <v>95</v>
      </c>
      <c r="AB75" s="978"/>
      <c r="AC75" s="978"/>
      <c r="AD75" s="978"/>
      <c r="AE75" s="979"/>
      <c r="AF75" s="980">
        <v>95</v>
      </c>
      <c r="AG75" s="978"/>
      <c r="AH75" s="978"/>
      <c r="AI75" s="978"/>
      <c r="AJ75" s="979"/>
      <c r="AK75" s="980" t="s">
        <v>558</v>
      </c>
      <c r="AL75" s="978"/>
      <c r="AM75" s="978"/>
      <c r="AN75" s="978"/>
      <c r="AO75" s="979"/>
      <c r="AP75" s="980" t="s">
        <v>558</v>
      </c>
      <c r="AQ75" s="978"/>
      <c r="AR75" s="978"/>
      <c r="AS75" s="978"/>
      <c r="AT75" s="979"/>
      <c r="AU75" s="980" t="s">
        <v>558</v>
      </c>
      <c r="AV75" s="978"/>
      <c r="AW75" s="978"/>
      <c r="AX75" s="978"/>
      <c r="AY75" s="979"/>
      <c r="AZ75" s="971"/>
      <c r="BA75" s="971"/>
      <c r="BB75" s="971"/>
      <c r="BC75" s="971"/>
      <c r="BD75" s="972"/>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15">
      <c r="A76" s="238">
        <v>9</v>
      </c>
      <c r="B76" s="973" t="s">
        <v>566</v>
      </c>
      <c r="C76" s="974"/>
      <c r="D76" s="974"/>
      <c r="E76" s="974"/>
      <c r="F76" s="974"/>
      <c r="G76" s="974"/>
      <c r="H76" s="974"/>
      <c r="I76" s="974"/>
      <c r="J76" s="974"/>
      <c r="K76" s="974"/>
      <c r="L76" s="974"/>
      <c r="M76" s="974"/>
      <c r="N76" s="974"/>
      <c r="O76" s="974"/>
      <c r="P76" s="975"/>
      <c r="Q76" s="977">
        <v>286479</v>
      </c>
      <c r="R76" s="978"/>
      <c r="S76" s="978"/>
      <c r="T76" s="978"/>
      <c r="U76" s="979"/>
      <c r="V76" s="980">
        <v>283821</v>
      </c>
      <c r="W76" s="978"/>
      <c r="X76" s="978"/>
      <c r="Y76" s="978"/>
      <c r="Z76" s="979"/>
      <c r="AA76" s="980">
        <v>2657</v>
      </c>
      <c r="AB76" s="978"/>
      <c r="AC76" s="978"/>
      <c r="AD76" s="978"/>
      <c r="AE76" s="979"/>
      <c r="AF76" s="980">
        <v>2657</v>
      </c>
      <c r="AG76" s="978"/>
      <c r="AH76" s="978"/>
      <c r="AI76" s="978"/>
      <c r="AJ76" s="979"/>
      <c r="AK76" s="980">
        <v>1846</v>
      </c>
      <c r="AL76" s="978"/>
      <c r="AM76" s="978"/>
      <c r="AN76" s="978"/>
      <c r="AO76" s="979"/>
      <c r="AP76" s="980" t="s">
        <v>558</v>
      </c>
      <c r="AQ76" s="978"/>
      <c r="AR76" s="978"/>
      <c r="AS76" s="978"/>
      <c r="AT76" s="979"/>
      <c r="AU76" s="980" t="s">
        <v>558</v>
      </c>
      <c r="AV76" s="978"/>
      <c r="AW76" s="978"/>
      <c r="AX76" s="978"/>
      <c r="AY76" s="979"/>
      <c r="AZ76" s="971"/>
      <c r="BA76" s="971"/>
      <c r="BB76" s="971"/>
      <c r="BC76" s="971"/>
      <c r="BD76" s="972"/>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15">
      <c r="A77" s="238">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15">
      <c r="A78" s="238">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15">
      <c r="A79" s="238">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15">
      <c r="A80" s="238">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15">
      <c r="A81" s="238">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15">
      <c r="A82" s="238">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15">
      <c r="A83" s="238">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15">
      <c r="A84" s="238">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15">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15">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15">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
      <c r="A88" s="240" t="s">
        <v>376</v>
      </c>
      <c r="B88" s="948" t="s">
        <v>403</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f>SUM(AF68:AJ76)</f>
        <v>3264</v>
      </c>
      <c r="AG88" s="958"/>
      <c r="AH88" s="958"/>
      <c r="AI88" s="958"/>
      <c r="AJ88" s="958"/>
      <c r="AK88" s="962"/>
      <c r="AL88" s="962"/>
      <c r="AM88" s="962"/>
      <c r="AN88" s="962"/>
      <c r="AO88" s="962"/>
      <c r="AP88" s="958">
        <f>SUM(AP68:AT76)</f>
        <v>1814</v>
      </c>
      <c r="AQ88" s="958"/>
      <c r="AR88" s="958"/>
      <c r="AS88" s="958"/>
      <c r="AT88" s="958"/>
      <c r="AU88" s="958">
        <f>SUM(AU68:AY76)</f>
        <v>67</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48" t="s">
        <v>404</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f>SUM(CR7:CV10)</f>
        <v>31</v>
      </c>
      <c r="CS102" s="938"/>
      <c r="CT102" s="938"/>
      <c r="CU102" s="938"/>
      <c r="CV102" s="939"/>
      <c r="CW102" s="937">
        <f t="shared" ref="CW102" si="0">SUM(CW7:DA10)</f>
        <v>11</v>
      </c>
      <c r="CX102" s="938"/>
      <c r="CY102" s="938"/>
      <c r="CZ102" s="938"/>
      <c r="DA102" s="939"/>
      <c r="DB102" s="937">
        <f t="shared" ref="DB102" si="1">SUM(DB7:DF10)</f>
        <v>36</v>
      </c>
      <c r="DC102" s="938"/>
      <c r="DD102" s="938"/>
      <c r="DE102" s="938"/>
      <c r="DF102" s="939"/>
      <c r="DG102" s="937" t="s">
        <v>558</v>
      </c>
      <c r="DH102" s="938"/>
      <c r="DI102" s="938"/>
      <c r="DJ102" s="938"/>
      <c r="DK102" s="939"/>
      <c r="DL102" s="937" t="s">
        <v>558</v>
      </c>
      <c r="DM102" s="938"/>
      <c r="DN102" s="938"/>
      <c r="DO102" s="938"/>
      <c r="DP102" s="939"/>
      <c r="DQ102" s="937" t="s">
        <v>558</v>
      </c>
      <c r="DR102" s="938"/>
      <c r="DS102" s="938"/>
      <c r="DT102" s="938"/>
      <c r="DU102" s="939"/>
      <c r="DV102" s="937" t="s">
        <v>558</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641783</v>
      </c>
      <c r="AB110" s="889"/>
      <c r="AC110" s="889"/>
      <c r="AD110" s="889"/>
      <c r="AE110" s="890"/>
      <c r="AF110" s="891">
        <v>606494</v>
      </c>
      <c r="AG110" s="889"/>
      <c r="AH110" s="889"/>
      <c r="AI110" s="889"/>
      <c r="AJ110" s="890"/>
      <c r="AK110" s="891">
        <v>620784</v>
      </c>
      <c r="AL110" s="889"/>
      <c r="AM110" s="889"/>
      <c r="AN110" s="889"/>
      <c r="AO110" s="890"/>
      <c r="AP110" s="892">
        <v>21.8</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4887430</v>
      </c>
      <c r="BR110" s="842"/>
      <c r="BS110" s="842"/>
      <c r="BT110" s="842"/>
      <c r="BU110" s="842"/>
      <c r="BV110" s="842">
        <v>4948612</v>
      </c>
      <c r="BW110" s="842"/>
      <c r="BX110" s="842"/>
      <c r="BY110" s="842"/>
      <c r="BZ110" s="842"/>
      <c r="CA110" s="842">
        <v>5036600</v>
      </c>
      <c r="CB110" s="842"/>
      <c r="CC110" s="842"/>
      <c r="CD110" s="842"/>
      <c r="CE110" s="842"/>
      <c r="CF110" s="866">
        <v>177</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71319</v>
      </c>
      <c r="BR111" s="817"/>
      <c r="BS111" s="817"/>
      <c r="BT111" s="817"/>
      <c r="BU111" s="817"/>
      <c r="BV111" s="817">
        <v>52831</v>
      </c>
      <c r="BW111" s="817"/>
      <c r="BX111" s="817"/>
      <c r="BY111" s="817"/>
      <c r="BZ111" s="817"/>
      <c r="CA111" s="817">
        <v>52887</v>
      </c>
      <c r="CB111" s="817"/>
      <c r="CC111" s="817"/>
      <c r="CD111" s="817"/>
      <c r="CE111" s="817"/>
      <c r="CF111" s="875">
        <v>1.9</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2630750</v>
      </c>
      <c r="BR112" s="817"/>
      <c r="BS112" s="817"/>
      <c r="BT112" s="817"/>
      <c r="BU112" s="817"/>
      <c r="BV112" s="817">
        <v>2594768</v>
      </c>
      <c r="BW112" s="817"/>
      <c r="BX112" s="817"/>
      <c r="BY112" s="817"/>
      <c r="BZ112" s="817"/>
      <c r="CA112" s="817">
        <v>2425910</v>
      </c>
      <c r="CB112" s="817"/>
      <c r="CC112" s="817"/>
      <c r="CD112" s="817"/>
      <c r="CE112" s="817"/>
      <c r="CF112" s="875">
        <v>85.3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325812</v>
      </c>
      <c r="AB113" s="919"/>
      <c r="AC113" s="919"/>
      <c r="AD113" s="919"/>
      <c r="AE113" s="920"/>
      <c r="AF113" s="921">
        <v>350862</v>
      </c>
      <c r="AG113" s="919"/>
      <c r="AH113" s="919"/>
      <c r="AI113" s="919"/>
      <c r="AJ113" s="920"/>
      <c r="AK113" s="921">
        <v>320738</v>
      </c>
      <c r="AL113" s="919"/>
      <c r="AM113" s="919"/>
      <c r="AN113" s="919"/>
      <c r="AO113" s="920"/>
      <c r="AP113" s="922">
        <v>11.3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81281</v>
      </c>
      <c r="BR113" s="817"/>
      <c r="BS113" s="817"/>
      <c r="BT113" s="817"/>
      <c r="BU113" s="817"/>
      <c r="BV113" s="817">
        <v>74452</v>
      </c>
      <c r="BW113" s="817"/>
      <c r="BX113" s="817"/>
      <c r="BY113" s="817"/>
      <c r="BZ113" s="817"/>
      <c r="CA113" s="817">
        <v>67132</v>
      </c>
      <c r="CB113" s="817"/>
      <c r="CC113" s="817"/>
      <c r="CD113" s="817"/>
      <c r="CE113" s="817"/>
      <c r="CF113" s="875">
        <v>2.4</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43311</v>
      </c>
      <c r="AB114" s="780"/>
      <c r="AC114" s="780"/>
      <c r="AD114" s="780"/>
      <c r="AE114" s="781"/>
      <c r="AF114" s="782">
        <v>46495</v>
      </c>
      <c r="AG114" s="780"/>
      <c r="AH114" s="780"/>
      <c r="AI114" s="780"/>
      <c r="AJ114" s="781"/>
      <c r="AK114" s="782">
        <v>44432</v>
      </c>
      <c r="AL114" s="780"/>
      <c r="AM114" s="780"/>
      <c r="AN114" s="780"/>
      <c r="AO114" s="781"/>
      <c r="AP114" s="824">
        <v>1.6</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910614</v>
      </c>
      <c r="BR114" s="817"/>
      <c r="BS114" s="817"/>
      <c r="BT114" s="817"/>
      <c r="BU114" s="817"/>
      <c r="BV114" s="817">
        <v>850473</v>
      </c>
      <c r="BW114" s="817"/>
      <c r="BX114" s="817"/>
      <c r="BY114" s="817"/>
      <c r="BZ114" s="817"/>
      <c r="CA114" s="817">
        <v>830824</v>
      </c>
      <c r="CB114" s="817"/>
      <c r="CC114" s="817"/>
      <c r="CD114" s="817"/>
      <c r="CE114" s="817"/>
      <c r="CF114" s="875">
        <v>29.2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79</v>
      </c>
      <c r="AB115" s="919"/>
      <c r="AC115" s="919"/>
      <c r="AD115" s="919"/>
      <c r="AE115" s="920"/>
      <c r="AF115" s="921">
        <v>87</v>
      </c>
      <c r="AG115" s="919"/>
      <c r="AH115" s="919"/>
      <c r="AI115" s="919"/>
      <c r="AJ115" s="920"/>
      <c r="AK115" s="921">
        <v>98</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224</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1010985</v>
      </c>
      <c r="AB117" s="903"/>
      <c r="AC117" s="903"/>
      <c r="AD117" s="903"/>
      <c r="AE117" s="904"/>
      <c r="AF117" s="905">
        <v>1003938</v>
      </c>
      <c r="AG117" s="903"/>
      <c r="AH117" s="903"/>
      <c r="AI117" s="903"/>
      <c r="AJ117" s="904"/>
      <c r="AK117" s="905">
        <v>986276</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8581394</v>
      </c>
      <c r="BR119" s="845"/>
      <c r="BS119" s="845"/>
      <c r="BT119" s="845"/>
      <c r="BU119" s="845"/>
      <c r="BV119" s="845">
        <v>8521136</v>
      </c>
      <c r="BW119" s="845"/>
      <c r="BX119" s="845"/>
      <c r="BY119" s="845"/>
      <c r="BZ119" s="845"/>
      <c r="CA119" s="845">
        <v>8413353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71319</v>
      </c>
      <c r="DH119" s="764"/>
      <c r="DI119" s="764"/>
      <c r="DJ119" s="764"/>
      <c r="DK119" s="765"/>
      <c r="DL119" s="766">
        <v>52831</v>
      </c>
      <c r="DM119" s="764"/>
      <c r="DN119" s="764"/>
      <c r="DO119" s="764"/>
      <c r="DP119" s="765"/>
      <c r="DQ119" s="766">
        <v>52887</v>
      </c>
      <c r="DR119" s="764"/>
      <c r="DS119" s="764"/>
      <c r="DT119" s="764"/>
      <c r="DU119" s="765"/>
      <c r="DV119" s="848">
        <v>1.9</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2109442</v>
      </c>
      <c r="BR120" s="842"/>
      <c r="BS120" s="842"/>
      <c r="BT120" s="842"/>
      <c r="BU120" s="842"/>
      <c r="BV120" s="842">
        <v>2137789</v>
      </c>
      <c r="BW120" s="842"/>
      <c r="BX120" s="842"/>
      <c r="BY120" s="842"/>
      <c r="BZ120" s="842"/>
      <c r="CA120" s="842">
        <v>2347480</v>
      </c>
      <c r="CB120" s="842"/>
      <c r="CC120" s="842"/>
      <c r="CD120" s="842"/>
      <c r="CE120" s="842"/>
      <c r="CF120" s="866">
        <v>82.5</v>
      </c>
      <c r="CG120" s="867"/>
      <c r="CH120" s="867"/>
      <c r="CI120" s="867"/>
      <c r="CJ120" s="867"/>
      <c r="CK120" s="868" t="s">
        <v>448</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2370338</v>
      </c>
      <c r="DH120" s="842"/>
      <c r="DI120" s="842"/>
      <c r="DJ120" s="842"/>
      <c r="DK120" s="842"/>
      <c r="DL120" s="842">
        <v>2274172</v>
      </c>
      <c r="DM120" s="842"/>
      <c r="DN120" s="842"/>
      <c r="DO120" s="842"/>
      <c r="DP120" s="842"/>
      <c r="DQ120" s="842">
        <v>2075992</v>
      </c>
      <c r="DR120" s="842"/>
      <c r="DS120" s="842"/>
      <c r="DT120" s="842"/>
      <c r="DU120" s="842"/>
      <c r="DV120" s="843">
        <v>73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36841</v>
      </c>
      <c r="BR121" s="817"/>
      <c r="BS121" s="817"/>
      <c r="BT121" s="817"/>
      <c r="BU121" s="817"/>
      <c r="BV121" s="817">
        <v>22263</v>
      </c>
      <c r="BW121" s="817"/>
      <c r="BX121" s="817"/>
      <c r="BY121" s="817"/>
      <c r="BZ121" s="817"/>
      <c r="CA121" s="817">
        <v>10981</v>
      </c>
      <c r="CB121" s="817"/>
      <c r="CC121" s="817"/>
      <c r="CD121" s="817"/>
      <c r="CE121" s="817"/>
      <c r="CF121" s="875">
        <v>0.4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257593</v>
      </c>
      <c r="DH121" s="817"/>
      <c r="DI121" s="817"/>
      <c r="DJ121" s="817"/>
      <c r="DK121" s="817"/>
      <c r="DL121" s="817">
        <v>318967</v>
      </c>
      <c r="DM121" s="817"/>
      <c r="DN121" s="817"/>
      <c r="DO121" s="817"/>
      <c r="DP121" s="817"/>
      <c r="DQ121" s="817">
        <v>347828</v>
      </c>
      <c r="DR121" s="817"/>
      <c r="DS121" s="817"/>
      <c r="DT121" s="817"/>
      <c r="DU121" s="817"/>
      <c r="DV121" s="794">
        <v>12.2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5728335</v>
      </c>
      <c r="BR122" s="845"/>
      <c r="BS122" s="845"/>
      <c r="BT122" s="845"/>
      <c r="BU122" s="845"/>
      <c r="BV122" s="845">
        <v>5668937</v>
      </c>
      <c r="BW122" s="845"/>
      <c r="BX122" s="845"/>
      <c r="BY122" s="845"/>
      <c r="BZ122" s="845"/>
      <c r="CA122" s="845">
        <v>5577580</v>
      </c>
      <c r="CB122" s="845"/>
      <c r="CC122" s="845"/>
      <c r="CD122" s="845"/>
      <c r="CE122" s="845"/>
      <c r="CF122" s="846">
        <v>196</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2147</v>
      </c>
      <c r="DH122" s="817"/>
      <c r="DI122" s="817"/>
      <c r="DJ122" s="817"/>
      <c r="DK122" s="817"/>
      <c r="DL122" s="817">
        <v>1629</v>
      </c>
      <c r="DM122" s="817"/>
      <c r="DN122" s="817"/>
      <c r="DO122" s="817"/>
      <c r="DP122" s="817"/>
      <c r="DQ122" s="817">
        <v>1823</v>
      </c>
      <c r="DR122" s="817"/>
      <c r="DS122" s="817"/>
      <c r="DT122" s="817"/>
      <c r="DU122" s="817"/>
      <c r="DV122" s="794">
        <v>0.1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7874618</v>
      </c>
      <c r="BR123" s="833"/>
      <c r="BS123" s="833"/>
      <c r="BT123" s="833"/>
      <c r="BU123" s="833"/>
      <c r="BV123" s="833">
        <v>7828989</v>
      </c>
      <c r="BW123" s="833"/>
      <c r="BX123" s="833"/>
      <c r="BY123" s="833"/>
      <c r="BZ123" s="833"/>
      <c r="CA123" s="833">
        <v>7936041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v>672</v>
      </c>
      <c r="DH123" s="780"/>
      <c r="DI123" s="780"/>
      <c r="DJ123" s="780"/>
      <c r="DK123" s="781"/>
      <c r="DL123" s="782" t="s">
        <v>122</v>
      </c>
      <c r="DM123" s="780"/>
      <c r="DN123" s="780"/>
      <c r="DO123" s="780"/>
      <c r="DP123" s="781"/>
      <c r="DQ123" s="782">
        <v>267</v>
      </c>
      <c r="DR123" s="780"/>
      <c r="DS123" s="780"/>
      <c r="DT123" s="780"/>
      <c r="DU123" s="781"/>
      <c r="DV123" s="824">
        <v>0</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23.5</v>
      </c>
      <c r="BR124" s="831"/>
      <c r="BS124" s="831"/>
      <c r="BT124" s="831"/>
      <c r="BU124" s="831"/>
      <c r="BV124" s="831">
        <v>24.2</v>
      </c>
      <c r="BW124" s="831"/>
      <c r="BX124" s="831"/>
      <c r="BY124" s="831"/>
      <c r="BZ124" s="831"/>
      <c r="CA124" s="831">
        <v>16.7</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79</v>
      </c>
      <c r="AB127" s="780"/>
      <c r="AC127" s="780"/>
      <c r="AD127" s="780"/>
      <c r="AE127" s="781"/>
      <c r="AF127" s="782">
        <v>87</v>
      </c>
      <c r="AG127" s="780"/>
      <c r="AH127" s="780"/>
      <c r="AI127" s="780"/>
      <c r="AJ127" s="781"/>
      <c r="AK127" s="782">
        <v>98</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25539</v>
      </c>
      <c r="AB128" s="801"/>
      <c r="AC128" s="801"/>
      <c r="AD128" s="801"/>
      <c r="AE128" s="802"/>
      <c r="AF128" s="803">
        <v>25315</v>
      </c>
      <c r="AG128" s="801"/>
      <c r="AH128" s="801"/>
      <c r="AI128" s="801"/>
      <c r="AJ128" s="802"/>
      <c r="AK128" s="803">
        <v>27810</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3641113</v>
      </c>
      <c r="AB129" s="780"/>
      <c r="AC129" s="780"/>
      <c r="AD129" s="780"/>
      <c r="AE129" s="781"/>
      <c r="AF129" s="782">
        <v>3453276</v>
      </c>
      <c r="AG129" s="780"/>
      <c r="AH129" s="780"/>
      <c r="AI129" s="780"/>
      <c r="AJ129" s="781"/>
      <c r="AK129" s="782">
        <v>3448401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639779</v>
      </c>
      <c r="AB130" s="780"/>
      <c r="AC130" s="780"/>
      <c r="AD130" s="780"/>
      <c r="AE130" s="781"/>
      <c r="AF130" s="782">
        <v>599481</v>
      </c>
      <c r="AG130" s="780"/>
      <c r="AH130" s="780"/>
      <c r="AI130" s="780"/>
      <c r="AJ130" s="781"/>
      <c r="AK130" s="782">
        <v>602922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3001334</v>
      </c>
      <c r="AB131" s="764"/>
      <c r="AC131" s="764"/>
      <c r="AD131" s="764"/>
      <c r="AE131" s="765"/>
      <c r="AF131" s="766">
        <v>2853795</v>
      </c>
      <c r="AG131" s="764"/>
      <c r="AH131" s="764"/>
      <c r="AI131" s="764"/>
      <c r="AJ131" s="765"/>
      <c r="AK131" s="766">
        <v>2845479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11.517112060000001</v>
      </c>
      <c r="AB132" s="745"/>
      <c r="AC132" s="745"/>
      <c r="AD132" s="745"/>
      <c r="AE132" s="746"/>
      <c r="AF132" s="747">
        <v>13.28553733</v>
      </c>
      <c r="AG132" s="745"/>
      <c r="AH132" s="745"/>
      <c r="AI132" s="745"/>
      <c r="AJ132" s="746"/>
      <c r="AK132" s="747">
        <v>12.495049160000001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10.9</v>
      </c>
      <c r="AB133" s="724"/>
      <c r="AC133" s="724"/>
      <c r="AD133" s="724"/>
      <c r="AE133" s="725"/>
      <c r="AF133" s="723">
        <v>12</v>
      </c>
      <c r="AG133" s="724"/>
      <c r="AH133" s="724"/>
      <c r="AI133" s="724"/>
      <c r="AJ133" s="725"/>
      <c r="AK133" s="723">
        <v>12.4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WUjOLPZDuCRftQ6Oe0h8ViyZZg0HoYlw9f3/BLdn4zdJSaNeMOJfYV8wu9pyyB8jdOVqYneXZRt6cnlyiQ/jQ==" saltValue="Cba1g0ZcIAUyts63FbVX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g4HttMAvXRGU9Bmi/Z8CjZ8JRnT7NX91aN4UJ0mEzipTwjA8C6FSMYiRuGZ9N3YdFLxpUwOhglgcTt7paCImA==" saltValue="PobpltgoNLvrwd13WjKW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lzJJA5c1VerK6ma7sWxbEw0UkwrrK8FudRnBApvFXNszE2PCNTBjcnGnwpipkN34s3QaIsqK8I3Kf292TTJg==" saltValue="0H+ydi5mtkBD02eHNu+M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486</v>
      </c>
      <c r="AL9" s="1133"/>
      <c r="AM9" s="1133"/>
      <c r="AN9" s="1134"/>
      <c r="AO9" s="281">
        <v>904676</v>
      </c>
      <c r="AP9" s="281">
        <v>187110</v>
      </c>
      <c r="AQ9" s="282">
        <v>143042</v>
      </c>
      <c r="AR9" s="283">
        <v>30.8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487</v>
      </c>
      <c r="AL10" s="1133"/>
      <c r="AM10" s="1133"/>
      <c r="AN10" s="1134"/>
      <c r="AO10" s="284">
        <v>8377</v>
      </c>
      <c r="AP10" s="284">
        <v>1733</v>
      </c>
      <c r="AQ10" s="285">
        <v>17233</v>
      </c>
      <c r="AR10" s="286">
        <v>-89.9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488</v>
      </c>
      <c r="AL11" s="1133"/>
      <c r="AM11" s="1133"/>
      <c r="AN11" s="1134"/>
      <c r="AO11" s="284" t="s">
        <v>489</v>
      </c>
      <c r="AP11" s="284" t="s">
        <v>489</v>
      </c>
      <c r="AQ11" s="285">
        <v>1297</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490</v>
      </c>
      <c r="AL12" s="1133"/>
      <c r="AM12" s="1133"/>
      <c r="AN12" s="1134"/>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491</v>
      </c>
      <c r="AL13" s="1133"/>
      <c r="AM13" s="1133"/>
      <c r="AN13" s="1134"/>
      <c r="AO13" s="284">
        <v>13876</v>
      </c>
      <c r="AP13" s="284">
        <v>2870</v>
      </c>
      <c r="AQ13" s="285">
        <v>5542</v>
      </c>
      <c r="AR13" s="286">
        <v>-48.2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492</v>
      </c>
      <c r="AL14" s="1133"/>
      <c r="AM14" s="1133"/>
      <c r="AN14" s="1134"/>
      <c r="AO14" s="284">
        <v>21165</v>
      </c>
      <c r="AP14" s="284">
        <v>4377</v>
      </c>
      <c r="AQ14" s="285">
        <v>2886</v>
      </c>
      <c r="AR14" s="286">
        <v>51.7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493</v>
      </c>
      <c r="AL15" s="1136"/>
      <c r="AM15" s="1136"/>
      <c r="AN15" s="1137"/>
      <c r="AO15" s="284">
        <v>-70740</v>
      </c>
      <c r="AP15" s="284">
        <v>-14631</v>
      </c>
      <c r="AQ15" s="285">
        <v>-8856</v>
      </c>
      <c r="AR15" s="286">
        <v>65.2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877354</v>
      </c>
      <c r="AP16" s="284">
        <v>181459</v>
      </c>
      <c r="AQ16" s="285">
        <v>161143</v>
      </c>
      <c r="AR16" s="286">
        <v>12.6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498</v>
      </c>
      <c r="AL21" s="1139"/>
      <c r="AM21" s="1139"/>
      <c r="AN21" s="1140"/>
      <c r="AO21" s="297">
        <v>20.68</v>
      </c>
      <c r="AP21" s="298">
        <v>14.02</v>
      </c>
      <c r="AQ21" s="299">
        <v>6.66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499</v>
      </c>
      <c r="AL22" s="1139"/>
      <c r="AM22" s="1139"/>
      <c r="AN22" s="1140"/>
      <c r="AO22" s="302">
        <v>92.7</v>
      </c>
      <c r="AP22" s="303">
        <v>96.2</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500</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503</v>
      </c>
      <c r="AL32" s="1123"/>
      <c r="AM32" s="1123"/>
      <c r="AN32" s="1124"/>
      <c r="AO32" s="312">
        <v>620784</v>
      </c>
      <c r="AP32" s="312">
        <v>128394</v>
      </c>
      <c r="AQ32" s="313">
        <v>81691</v>
      </c>
      <c r="AR32" s="314">
        <v>57.2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504</v>
      </c>
      <c r="AL33" s="1123"/>
      <c r="AM33" s="1123"/>
      <c r="AN33" s="1124"/>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505</v>
      </c>
      <c r="AL34" s="1123"/>
      <c r="AM34" s="1123"/>
      <c r="AN34" s="1124"/>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506</v>
      </c>
      <c r="AL35" s="1123"/>
      <c r="AM35" s="1123"/>
      <c r="AN35" s="1124"/>
      <c r="AO35" s="312">
        <v>320738</v>
      </c>
      <c r="AP35" s="312">
        <v>66337</v>
      </c>
      <c r="AQ35" s="313">
        <v>27672</v>
      </c>
      <c r="AR35" s="314">
        <v>139.69999999999999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507</v>
      </c>
      <c r="AL36" s="1123"/>
      <c r="AM36" s="1123"/>
      <c r="AN36" s="1124"/>
      <c r="AO36" s="312">
        <v>44432</v>
      </c>
      <c r="AP36" s="312">
        <v>9190</v>
      </c>
      <c r="AQ36" s="313">
        <v>4845</v>
      </c>
      <c r="AR36" s="314">
        <v>89.7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508</v>
      </c>
      <c r="AL37" s="1123"/>
      <c r="AM37" s="1123"/>
      <c r="AN37" s="1124"/>
      <c r="AO37" s="312">
        <v>98</v>
      </c>
      <c r="AP37" s="312">
        <v>20</v>
      </c>
      <c r="AQ37" s="313">
        <v>448</v>
      </c>
      <c r="AR37" s="314">
        <v>-95.5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509</v>
      </c>
      <c r="AL38" s="1126"/>
      <c r="AM38" s="1126"/>
      <c r="AN38" s="1127"/>
      <c r="AO38" s="315">
        <v>224</v>
      </c>
      <c r="AP38" s="315">
        <v>46</v>
      </c>
      <c r="AQ38" s="316">
        <v>4</v>
      </c>
      <c r="AR38" s="304">
        <v>1050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510</v>
      </c>
      <c r="AL39" s="1126"/>
      <c r="AM39" s="1126"/>
      <c r="AN39" s="1127"/>
      <c r="AO39" s="312">
        <v>-27810</v>
      </c>
      <c r="AP39" s="312">
        <v>-5752</v>
      </c>
      <c r="AQ39" s="313">
        <v>-1961</v>
      </c>
      <c r="AR39" s="314">
        <v>193.3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511</v>
      </c>
      <c r="AL40" s="1123"/>
      <c r="AM40" s="1123"/>
      <c r="AN40" s="1124"/>
      <c r="AO40" s="312">
        <v>-602922</v>
      </c>
      <c r="AP40" s="312">
        <v>-124699</v>
      </c>
      <c r="AQ40" s="313">
        <v>-75713</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355544</v>
      </c>
      <c r="AP41" s="312">
        <v>73535</v>
      </c>
      <c r="AQ41" s="313">
        <v>36985</v>
      </c>
      <c r="AR41" s="314">
        <v>98.8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481</v>
      </c>
      <c r="AN49" s="1117" t="s">
        <v>514</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591183</v>
      </c>
      <c r="AN51" s="334">
        <v>108058</v>
      </c>
      <c r="AO51" s="335">
        <v>-10.8</v>
      </c>
      <c r="AP51" s="336">
        <v>126262</v>
      </c>
      <c r="AQ51" s="337">
        <v>10</v>
      </c>
      <c r="AR51" s="338">
        <v>-20.8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264985</v>
      </c>
      <c r="AN52" s="342">
        <v>48434</v>
      </c>
      <c r="AO52" s="343">
        <v>-23.6</v>
      </c>
      <c r="AP52" s="344">
        <v>56769</v>
      </c>
      <c r="AQ52" s="345">
        <v>2.1</v>
      </c>
      <c r="AR52" s="346">
        <v>-25.7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551352</v>
      </c>
      <c r="AN53" s="334">
        <v>103599</v>
      </c>
      <c r="AO53" s="335">
        <v>-4.0999999999999996</v>
      </c>
      <c r="AP53" s="336">
        <v>126525</v>
      </c>
      <c r="AQ53" s="337">
        <v>0.2</v>
      </c>
      <c r="AR53" s="338">
        <v>-4.3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236896</v>
      </c>
      <c r="AN54" s="342">
        <v>44513</v>
      </c>
      <c r="AO54" s="343">
        <v>-8.1</v>
      </c>
      <c r="AP54" s="344">
        <v>67052</v>
      </c>
      <c r="AQ54" s="345">
        <v>18.100000000000001</v>
      </c>
      <c r="AR54" s="346">
        <v>-26.2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715526</v>
      </c>
      <c r="AN55" s="334">
        <v>138614</v>
      </c>
      <c r="AO55" s="335">
        <v>33.799999999999997</v>
      </c>
      <c r="AP55" s="336">
        <v>122054</v>
      </c>
      <c r="AQ55" s="337">
        <v>-3.5</v>
      </c>
      <c r="AR55" s="338">
        <v>37.299999999999997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309131</v>
      </c>
      <c r="AN56" s="342">
        <v>59886</v>
      </c>
      <c r="AO56" s="343">
        <v>34.5</v>
      </c>
      <c r="AP56" s="344">
        <v>68298</v>
      </c>
      <c r="AQ56" s="345">
        <v>1.9</v>
      </c>
      <c r="AR56" s="346">
        <v>32.6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487764</v>
      </c>
      <c r="AN57" s="334">
        <v>97631</v>
      </c>
      <c r="AO57" s="335">
        <v>-29.6</v>
      </c>
      <c r="AP57" s="336">
        <v>111644</v>
      </c>
      <c r="AQ57" s="337">
        <v>-8.5</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275818</v>
      </c>
      <c r="AN58" s="342">
        <v>55208</v>
      </c>
      <c r="AO58" s="343">
        <v>-7.8</v>
      </c>
      <c r="AP58" s="344">
        <v>66606</v>
      </c>
      <c r="AQ58" s="345">
        <v>-2.5</v>
      </c>
      <c r="AR58" s="346">
        <v>-5.3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711341</v>
      </c>
      <c r="AN59" s="334">
        <v>147123</v>
      </c>
      <c r="AO59" s="335">
        <v>50.7</v>
      </c>
      <c r="AP59" s="336">
        <v>127917</v>
      </c>
      <c r="AQ59" s="337">
        <v>14.6</v>
      </c>
      <c r="AR59" s="338">
        <v>36.1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540344</v>
      </c>
      <c r="AN60" s="342">
        <v>111757</v>
      </c>
      <c r="AO60" s="343">
        <v>102.4</v>
      </c>
      <c r="AP60" s="344">
        <v>69746</v>
      </c>
      <c r="AQ60" s="345">
        <v>4.7</v>
      </c>
      <c r="AR60" s="346">
        <v>97.7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611433</v>
      </c>
      <c r="AN61" s="349">
        <v>119005</v>
      </c>
      <c r="AO61" s="350">
        <v>8</v>
      </c>
      <c r="AP61" s="351">
        <v>122880</v>
      </c>
      <c r="AQ61" s="352">
        <v>2.6</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325435</v>
      </c>
      <c r="AN62" s="342">
        <v>63960</v>
      </c>
      <c r="AO62" s="343">
        <v>19.5</v>
      </c>
      <c r="AP62" s="344">
        <v>65694</v>
      </c>
      <c r="AQ62" s="345">
        <v>4.9000000000000004</v>
      </c>
      <c r="AR62" s="346">
        <v>14.6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F1TqTyXxgFCruACKiWrOuBnTLlOE0hszkCgwOUpjI/cpR5bwnuZJse1Rm4V8BXU4NEbQc2ngrXvgrSAMv2G2Q==" saltValue="ztkNighwa+jQQDSZEpug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wTdOUaa50EPuYjpzla8Cu/7BHQCx/Isqvgt9fX6W4UFFOdgKw06n2rnH5KQhtv8cYozyvwqKg766ddMeYTZAPA==" saltValue="u4I3NY+kpDriZPZixCYH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U3+KEMGfpMocbF9I9QLuxkLMjNz1SykbJg2Ps+M/Si8zFsOLfNargmO1YfHhCZ7K/31dWI/vbGAjg3ioBgttMw==" saltValue="BCK2n6SSaFUMk/04/skQ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1" t="s">
        <v>3</v>
      </c>
      <c r="D47" s="1141"/>
      <c r="E47" s="1142"/>
      <c r="F47" s="11">
        <v>21.25</v>
      </c>
      <c r="G47" s="12">
        <v>20.53</v>
      </c>
      <c r="H47" s="12">
        <v>18.399999999999999</v>
      </c>
      <c r="I47" s="12">
        <v>19.399999999999999</v>
      </c>
      <c r="J47" s="13">
        <v>19.45</v>
      </c>
    </row>
    <row r="48" spans="2:10" ht="57.75" customHeight="1" x14ac:dyDescent="0.15">
      <c r="B48" s="14"/>
      <c r="C48" s="1143" t="s">
        <v>4</v>
      </c>
      <c r="D48" s="1143"/>
      <c r="E48" s="1144"/>
      <c r="F48" s="15">
        <v>4.42</v>
      </c>
      <c r="G48" s="16">
        <v>5.15</v>
      </c>
      <c r="H48" s="16">
        <v>5.49</v>
      </c>
      <c r="I48" s="16">
        <v>5.57</v>
      </c>
      <c r="J48" s="17">
        <v>5.86</v>
      </c>
    </row>
    <row r="49" spans="2:10" ht="57.75" customHeight="1" thickBot="1" x14ac:dyDescent="0.2">
      <c r="B49" s="18"/>
      <c r="C49" s="1145" t="s">
        <v>5</v>
      </c>
      <c r="D49" s="1145"/>
      <c r="E49" s="1146"/>
      <c r="F49" s="19" t="s">
        <v>533</v>
      </c>
      <c r="G49" s="20">
        <v>0.89</v>
      </c>
      <c r="H49" s="20">
        <v>0.88</v>
      </c>
      <c r="I49" s="20" t="s">
        <v>534</v>
      </c>
      <c r="J49" s="21">
        <v>0.31</v>
      </c>
    </row>
    <row r="50" spans="2:10" x14ac:dyDescent="0.15"/>
  </sheetData>
  <sheetProtection algorithmName="SHA-512" hashValue="misNH2ls0FVCSbi8I1ipk7OUs1CbQtG7OnmU+ZqlOTwwzNU1FRTy+PylvSmuSNvOIOs4DGBUG2AswUVlM9AmoQ==" saltValue="enWRtYo0ZVmoRnqcG+ME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3" t="s">
        <v>535</v>
      </c>
      <c r="D34" s="1153"/>
      <c r="E34" s="1154"/>
      <c r="F34" s="32">
        <v>4.42</v>
      </c>
      <c r="G34" s="33">
        <v>5.14</v>
      </c>
      <c r="H34" s="33">
        <v>5.49</v>
      </c>
      <c r="I34" s="33">
        <v>5.56</v>
      </c>
      <c r="J34" s="34">
        <v>5.86</v>
      </c>
      <c r="K34" s="22"/>
      <c r="L34" s="22"/>
      <c r="M34" s="22"/>
      <c r="N34" s="22"/>
      <c r="O34" s="22"/>
      <c r="P34" s="22"/>
    </row>
    <row r="35" spans="1:16" ht="39" customHeight="1" x14ac:dyDescent="0.15">
      <c r="A35" s="22"/>
      <c r="B35" s="35"/>
      <c r="C35" s="1147" t="s">
        <v>536</v>
      </c>
      <c r="D35" s="1148"/>
      <c r="E35" s="1149"/>
      <c r="F35" s="36" t="s">
        <v>489</v>
      </c>
      <c r="G35" s="37">
        <v>4.91</v>
      </c>
      <c r="H35" s="37">
        <v>4.1900000000000004</v>
      </c>
      <c r="I35" s="37">
        <v>4.3</v>
      </c>
      <c r="J35" s="38">
        <v>4.8099999999999996</v>
      </c>
      <c r="K35" s="22"/>
      <c r="L35" s="22"/>
      <c r="M35" s="22"/>
      <c r="N35" s="22"/>
      <c r="O35" s="22"/>
      <c r="P35" s="22"/>
    </row>
    <row r="36" spans="1:16" ht="39" customHeight="1" x14ac:dyDescent="0.15">
      <c r="A36" s="22"/>
      <c r="B36" s="35"/>
      <c r="C36" s="1147" t="s">
        <v>537</v>
      </c>
      <c r="D36" s="1148"/>
      <c r="E36" s="1149"/>
      <c r="F36" s="36" t="s">
        <v>489</v>
      </c>
      <c r="G36" s="37">
        <v>1.82</v>
      </c>
      <c r="H36" s="37">
        <v>2.52</v>
      </c>
      <c r="I36" s="37">
        <v>3.89</v>
      </c>
      <c r="J36" s="38">
        <v>4.62</v>
      </c>
      <c r="K36" s="22"/>
      <c r="L36" s="22"/>
      <c r="M36" s="22"/>
      <c r="N36" s="22"/>
      <c r="O36" s="22"/>
      <c r="P36" s="22"/>
    </row>
    <row r="37" spans="1:16" ht="39" customHeight="1" x14ac:dyDescent="0.15">
      <c r="A37" s="22"/>
      <c r="B37" s="35"/>
      <c r="C37" s="1147" t="s">
        <v>538</v>
      </c>
      <c r="D37" s="1148"/>
      <c r="E37" s="1149"/>
      <c r="F37" s="36">
        <v>1.36</v>
      </c>
      <c r="G37" s="37">
        <v>1.84</v>
      </c>
      <c r="H37" s="37">
        <v>2.06</v>
      </c>
      <c r="I37" s="37">
        <v>2.27</v>
      </c>
      <c r="J37" s="38">
        <v>2.66</v>
      </c>
      <c r="K37" s="22"/>
      <c r="L37" s="22"/>
      <c r="M37" s="22"/>
      <c r="N37" s="22"/>
      <c r="O37" s="22"/>
      <c r="P37" s="22"/>
    </row>
    <row r="38" spans="1:16" ht="39" customHeight="1" x14ac:dyDescent="0.15">
      <c r="A38" s="22"/>
      <c r="B38" s="35"/>
      <c r="C38" s="1147" t="s">
        <v>539</v>
      </c>
      <c r="D38" s="1148"/>
      <c r="E38" s="1149"/>
      <c r="F38" s="36">
        <v>0.2</v>
      </c>
      <c r="G38" s="37">
        <v>0.3</v>
      </c>
      <c r="H38" s="37">
        <v>0.44</v>
      </c>
      <c r="I38" s="37">
        <v>0.49</v>
      </c>
      <c r="J38" s="38">
        <v>0.44</v>
      </c>
      <c r="K38" s="22"/>
      <c r="L38" s="22"/>
      <c r="M38" s="22"/>
      <c r="N38" s="22"/>
      <c r="O38" s="22"/>
      <c r="P38" s="22"/>
    </row>
    <row r="39" spans="1:16" ht="39" customHeight="1" x14ac:dyDescent="0.15">
      <c r="A39" s="22"/>
      <c r="B39" s="35"/>
      <c r="C39" s="1147" t="s">
        <v>540</v>
      </c>
      <c r="D39" s="1148"/>
      <c r="E39" s="1149"/>
      <c r="F39" s="36">
        <v>0.73</v>
      </c>
      <c r="G39" s="37">
        <v>0.9</v>
      </c>
      <c r="H39" s="37">
        <v>0.18</v>
      </c>
      <c r="I39" s="37">
        <v>0.22</v>
      </c>
      <c r="J39" s="38">
        <v>0.09</v>
      </c>
      <c r="K39" s="22"/>
      <c r="L39" s="22"/>
      <c r="M39" s="22"/>
      <c r="N39" s="22"/>
      <c r="O39" s="22"/>
      <c r="P39" s="22"/>
    </row>
    <row r="40" spans="1:16" ht="39" customHeight="1" x14ac:dyDescent="0.15">
      <c r="A40" s="22"/>
      <c r="B40" s="35"/>
      <c r="C40" s="1147" t="s">
        <v>541</v>
      </c>
      <c r="D40" s="1148"/>
      <c r="E40" s="1149"/>
      <c r="F40" s="36">
        <v>0.03</v>
      </c>
      <c r="G40" s="37">
        <v>0.06</v>
      </c>
      <c r="H40" s="37">
        <v>0.06</v>
      </c>
      <c r="I40" s="37">
        <v>0.04</v>
      </c>
      <c r="J40" s="38">
        <v>7.0000000000000007E-2</v>
      </c>
      <c r="K40" s="22"/>
      <c r="L40" s="22"/>
      <c r="M40" s="22"/>
      <c r="N40" s="22"/>
      <c r="O40" s="22"/>
      <c r="P40" s="22"/>
    </row>
    <row r="41" spans="1:16" ht="39" customHeight="1" x14ac:dyDescent="0.15">
      <c r="A41" s="22"/>
      <c r="B41" s="35"/>
      <c r="C41" s="1147" t="s">
        <v>542</v>
      </c>
      <c r="D41" s="1148"/>
      <c r="E41" s="1149"/>
      <c r="F41" s="36">
        <v>0.06</v>
      </c>
      <c r="G41" s="37">
        <v>0.06</v>
      </c>
      <c r="H41" s="37">
        <v>0.05</v>
      </c>
      <c r="I41" s="37">
        <v>0.05</v>
      </c>
      <c r="J41" s="38">
        <v>0.05</v>
      </c>
      <c r="K41" s="22"/>
      <c r="L41" s="22"/>
      <c r="M41" s="22"/>
      <c r="N41" s="22"/>
      <c r="O41" s="22"/>
      <c r="P41" s="22"/>
    </row>
    <row r="42" spans="1:16" ht="39" customHeight="1" x14ac:dyDescent="0.15">
      <c r="A42" s="22"/>
      <c r="B42" s="39"/>
      <c r="C42" s="1147" t="s">
        <v>543</v>
      </c>
      <c r="D42" s="1148"/>
      <c r="E42" s="1149"/>
      <c r="F42" s="36" t="s">
        <v>489</v>
      </c>
      <c r="G42" s="37" t="s">
        <v>489</v>
      </c>
      <c r="H42" s="37" t="s">
        <v>489</v>
      </c>
      <c r="I42" s="37" t="s">
        <v>489</v>
      </c>
      <c r="J42" s="38" t="s">
        <v>489</v>
      </c>
      <c r="K42" s="22"/>
      <c r="L42" s="22"/>
      <c r="M42" s="22"/>
      <c r="N42" s="22"/>
      <c r="O42" s="22"/>
      <c r="P42" s="22"/>
    </row>
    <row r="43" spans="1:16" ht="39" customHeight="1" thickBot="1" x14ac:dyDescent="0.2">
      <c r="A43" s="22"/>
      <c r="B43" s="40"/>
      <c r="C43" s="1150" t="s">
        <v>544</v>
      </c>
      <c r="D43" s="1151"/>
      <c r="E43" s="1152"/>
      <c r="F43" s="41">
        <v>6.51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NxPlPV2i9/X8gb6uI4ODXsyaXrNNO12+LHRkbS0FGwlEWo2L1hVeMOxqh27aq4f0JBhBvGPzc+ermTOkXv6WQ==" saltValue="if9Rpz62VN0dnZkaYhLM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563</v>
      </c>
      <c r="L45" s="60">
        <v>591</v>
      </c>
      <c r="M45" s="60">
        <v>642</v>
      </c>
      <c r="N45" s="60">
        <v>606</v>
      </c>
      <c r="O45" s="61">
        <v>621</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489</v>
      </c>
      <c r="L46" s="64" t="s">
        <v>489</v>
      </c>
      <c r="M46" s="64" t="s">
        <v>489</v>
      </c>
      <c r="N46" s="64" t="s">
        <v>489</v>
      </c>
      <c r="O46" s="65" t="s">
        <v>489</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489</v>
      </c>
      <c r="L47" s="64" t="s">
        <v>489</v>
      </c>
      <c r="M47" s="64" t="s">
        <v>489</v>
      </c>
      <c r="N47" s="64" t="s">
        <v>489</v>
      </c>
      <c r="O47" s="65" t="s">
        <v>489</v>
      </c>
      <c r="P47" s="48"/>
      <c r="Q47" s="48"/>
      <c r="R47" s="48"/>
      <c r="S47" s="48"/>
      <c r="T47" s="48"/>
      <c r="U47" s="48"/>
    </row>
    <row r="48" spans="1:21" ht="30.75" customHeight="1" x14ac:dyDescent="0.15">
      <c r="A48" s="48"/>
      <c r="B48" s="1180"/>
      <c r="C48" s="1181"/>
      <c r="D48" s="62"/>
      <c r="E48" s="1157" t="s">
        <v>13</v>
      </c>
      <c r="F48" s="1157"/>
      <c r="G48" s="1157"/>
      <c r="H48" s="1157"/>
      <c r="I48" s="1157"/>
      <c r="J48" s="1158"/>
      <c r="K48" s="63">
        <v>291</v>
      </c>
      <c r="L48" s="64">
        <v>314</v>
      </c>
      <c r="M48" s="64">
        <v>326</v>
      </c>
      <c r="N48" s="64">
        <v>350</v>
      </c>
      <c r="O48" s="65">
        <v>321</v>
      </c>
      <c r="P48" s="48"/>
      <c r="Q48" s="48"/>
      <c r="R48" s="48"/>
      <c r="S48" s="48"/>
      <c r="T48" s="48"/>
      <c r="U48" s="48"/>
    </row>
    <row r="49" spans="1:21" ht="30.75" customHeight="1" x14ac:dyDescent="0.15">
      <c r="A49" s="48"/>
      <c r="B49" s="1180"/>
      <c r="C49" s="1181"/>
      <c r="D49" s="62"/>
      <c r="E49" s="1157" t="s">
        <v>14</v>
      </c>
      <c r="F49" s="1157"/>
      <c r="G49" s="1157"/>
      <c r="H49" s="1157"/>
      <c r="I49" s="1157"/>
      <c r="J49" s="1158"/>
      <c r="K49" s="63">
        <v>40</v>
      </c>
      <c r="L49" s="64">
        <v>40</v>
      </c>
      <c r="M49" s="64">
        <v>43</v>
      </c>
      <c r="N49" s="64">
        <v>46</v>
      </c>
      <c r="O49" s="65">
        <v>44</v>
      </c>
      <c r="P49" s="48"/>
      <c r="Q49" s="48"/>
      <c r="R49" s="48"/>
      <c r="S49" s="48"/>
      <c r="T49" s="48"/>
      <c r="U49" s="48"/>
    </row>
    <row r="50" spans="1:21" ht="30.75" customHeight="1" x14ac:dyDescent="0.15">
      <c r="A50" s="48"/>
      <c r="B50" s="1180"/>
      <c r="C50" s="1181"/>
      <c r="D50" s="62"/>
      <c r="E50" s="1157" t="s">
        <v>15</v>
      </c>
      <c r="F50" s="1157"/>
      <c r="G50" s="1157"/>
      <c r="H50" s="1157"/>
      <c r="I50" s="1157"/>
      <c r="J50" s="1158"/>
      <c r="K50" s="63">
        <v>0</v>
      </c>
      <c r="L50" s="64">
        <v>0</v>
      </c>
      <c r="M50" s="64">
        <v>0</v>
      </c>
      <c r="N50" s="64">
        <v>0</v>
      </c>
      <c r="O50" s="65">
        <v>0</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489</v>
      </c>
      <c r="L51" s="64" t="s">
        <v>489</v>
      </c>
      <c r="M51" s="64" t="s">
        <v>489</v>
      </c>
      <c r="N51" s="64" t="s">
        <v>489</v>
      </c>
      <c r="O51" s="65">
        <v>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638</v>
      </c>
      <c r="L52" s="64">
        <v>643</v>
      </c>
      <c r="M52" s="64">
        <v>666</v>
      </c>
      <c r="N52" s="64">
        <v>625</v>
      </c>
      <c r="O52" s="65">
        <v>631</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256</v>
      </c>
      <c r="L53" s="69">
        <v>302</v>
      </c>
      <c r="M53" s="69">
        <v>345</v>
      </c>
      <c r="N53" s="69">
        <v>377</v>
      </c>
      <c r="O53" s="70">
        <v>355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umuWyHCRxsyjv5LdeUXKI3d+3FTfhmObMBjDolQOOZeE3nO1UhPoUauC/IPlnOW+SwzMPPHU0a6Q66kUUPAFw==" saltValue="U01GTaeLN1tFNdUYDiEp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8" t="s">
        <v>30</v>
      </c>
      <c r="C41" s="1199"/>
      <c r="D41" s="105"/>
      <c r="E41" s="1200" t="s">
        <v>31</v>
      </c>
      <c r="F41" s="1200"/>
      <c r="G41" s="1200"/>
      <c r="H41" s="1201"/>
      <c r="I41" s="355">
        <v>5225</v>
      </c>
      <c r="J41" s="356">
        <v>5104</v>
      </c>
      <c r="K41" s="356">
        <v>4887</v>
      </c>
      <c r="L41" s="356">
        <v>4949</v>
      </c>
      <c r="M41" s="357">
        <v>5037</v>
      </c>
    </row>
    <row r="42" spans="2:13" ht="27.75" customHeight="1" x14ac:dyDescent="0.15">
      <c r="B42" s="1188"/>
      <c r="C42" s="1189"/>
      <c r="D42" s="106"/>
      <c r="E42" s="1192" t="s">
        <v>32</v>
      </c>
      <c r="F42" s="1192"/>
      <c r="G42" s="1192"/>
      <c r="H42" s="1193"/>
      <c r="I42" s="358">
        <v>204</v>
      </c>
      <c r="J42" s="359">
        <v>95</v>
      </c>
      <c r="K42" s="359">
        <v>71</v>
      </c>
      <c r="L42" s="359">
        <v>53</v>
      </c>
      <c r="M42" s="360">
        <v>53</v>
      </c>
    </row>
    <row r="43" spans="2:13" ht="27.75" customHeight="1" x14ac:dyDescent="0.15">
      <c r="B43" s="1188"/>
      <c r="C43" s="1189"/>
      <c r="D43" s="106"/>
      <c r="E43" s="1192" t="s">
        <v>33</v>
      </c>
      <c r="F43" s="1192"/>
      <c r="G43" s="1192"/>
      <c r="H43" s="1193"/>
      <c r="I43" s="358">
        <v>2757</v>
      </c>
      <c r="J43" s="359">
        <v>2710</v>
      </c>
      <c r="K43" s="359">
        <v>2631</v>
      </c>
      <c r="L43" s="359">
        <v>2595</v>
      </c>
      <c r="M43" s="360">
        <v>2426</v>
      </c>
    </row>
    <row r="44" spans="2:13" ht="27.75" customHeight="1" x14ac:dyDescent="0.15">
      <c r="B44" s="1188"/>
      <c r="C44" s="1189"/>
      <c r="D44" s="106"/>
      <c r="E44" s="1192" t="s">
        <v>34</v>
      </c>
      <c r="F44" s="1192"/>
      <c r="G44" s="1192"/>
      <c r="H44" s="1193"/>
      <c r="I44" s="358">
        <v>80</v>
      </c>
      <c r="J44" s="359">
        <v>84</v>
      </c>
      <c r="K44" s="359">
        <v>81</v>
      </c>
      <c r="L44" s="359">
        <v>74</v>
      </c>
      <c r="M44" s="360">
        <v>67</v>
      </c>
    </row>
    <row r="45" spans="2:13" ht="27.75" customHeight="1" x14ac:dyDescent="0.15">
      <c r="B45" s="1188"/>
      <c r="C45" s="1189"/>
      <c r="D45" s="106"/>
      <c r="E45" s="1192" t="s">
        <v>35</v>
      </c>
      <c r="F45" s="1192"/>
      <c r="G45" s="1192"/>
      <c r="H45" s="1193"/>
      <c r="I45" s="358">
        <v>907</v>
      </c>
      <c r="J45" s="359">
        <v>894</v>
      </c>
      <c r="K45" s="359">
        <v>911</v>
      </c>
      <c r="L45" s="359">
        <v>850</v>
      </c>
      <c r="M45" s="360">
        <v>831</v>
      </c>
    </row>
    <row r="46" spans="2:13" ht="27.75" customHeight="1" x14ac:dyDescent="0.15">
      <c r="B46" s="1188"/>
      <c r="C46" s="1189"/>
      <c r="D46" s="107"/>
      <c r="E46" s="1192" t="s">
        <v>36</v>
      </c>
      <c r="F46" s="1192"/>
      <c r="G46" s="1192"/>
      <c r="H46" s="1193"/>
      <c r="I46" s="358" t="s">
        <v>489</v>
      </c>
      <c r="J46" s="359" t="s">
        <v>489</v>
      </c>
      <c r="K46" s="359" t="s">
        <v>489</v>
      </c>
      <c r="L46" s="359" t="s">
        <v>489</v>
      </c>
      <c r="M46" s="360" t="s">
        <v>489</v>
      </c>
    </row>
    <row r="47" spans="2:13" ht="27.75" customHeight="1" x14ac:dyDescent="0.15">
      <c r="B47" s="1188"/>
      <c r="C47" s="1189"/>
      <c r="D47" s="108"/>
      <c r="E47" s="1202" t="s">
        <v>37</v>
      </c>
      <c r="F47" s="1203"/>
      <c r="G47" s="1203"/>
      <c r="H47" s="1204"/>
      <c r="I47" s="358" t="s">
        <v>489</v>
      </c>
      <c r="J47" s="359" t="s">
        <v>489</v>
      </c>
      <c r="K47" s="359" t="s">
        <v>489</v>
      </c>
      <c r="L47" s="359" t="s">
        <v>489</v>
      </c>
      <c r="M47" s="360" t="s">
        <v>489</v>
      </c>
    </row>
    <row r="48" spans="2:13" ht="27.75" customHeight="1" x14ac:dyDescent="0.15">
      <c r="B48" s="1188"/>
      <c r="C48" s="1189"/>
      <c r="D48" s="106"/>
      <c r="E48" s="1192" t="s">
        <v>38</v>
      </c>
      <c r="F48" s="1192"/>
      <c r="G48" s="1192"/>
      <c r="H48" s="1193"/>
      <c r="I48" s="358" t="s">
        <v>489</v>
      </c>
      <c r="J48" s="359" t="s">
        <v>489</v>
      </c>
      <c r="K48" s="359" t="s">
        <v>489</v>
      </c>
      <c r="L48" s="359" t="s">
        <v>489</v>
      </c>
      <c r="M48" s="360" t="s">
        <v>489</v>
      </c>
    </row>
    <row r="49" spans="2:13" ht="27.75" customHeight="1" x14ac:dyDescent="0.15">
      <c r="B49" s="1190"/>
      <c r="C49" s="1191"/>
      <c r="D49" s="106"/>
      <c r="E49" s="1192" t="s">
        <v>39</v>
      </c>
      <c r="F49" s="1192"/>
      <c r="G49" s="1192"/>
      <c r="H49" s="1193"/>
      <c r="I49" s="358" t="s">
        <v>489</v>
      </c>
      <c r="J49" s="359" t="s">
        <v>489</v>
      </c>
      <c r="K49" s="359" t="s">
        <v>489</v>
      </c>
      <c r="L49" s="359" t="s">
        <v>489</v>
      </c>
      <c r="M49" s="360" t="s">
        <v>489</v>
      </c>
    </row>
    <row r="50" spans="2:13" ht="27.75" customHeight="1" x14ac:dyDescent="0.15">
      <c r="B50" s="1186" t="s">
        <v>40</v>
      </c>
      <c r="C50" s="1187"/>
      <c r="D50" s="109"/>
      <c r="E50" s="1192" t="s">
        <v>41</v>
      </c>
      <c r="F50" s="1192"/>
      <c r="G50" s="1192"/>
      <c r="H50" s="1193"/>
      <c r="I50" s="358">
        <v>1861</v>
      </c>
      <c r="J50" s="359">
        <v>1918</v>
      </c>
      <c r="K50" s="359">
        <v>2109</v>
      </c>
      <c r="L50" s="359">
        <v>2138</v>
      </c>
      <c r="M50" s="360">
        <v>2347</v>
      </c>
    </row>
    <row r="51" spans="2:13" ht="27.75" customHeight="1" x14ac:dyDescent="0.15">
      <c r="B51" s="1188"/>
      <c r="C51" s="1189"/>
      <c r="D51" s="106"/>
      <c r="E51" s="1192" t="s">
        <v>42</v>
      </c>
      <c r="F51" s="1192"/>
      <c r="G51" s="1192"/>
      <c r="H51" s="1193"/>
      <c r="I51" s="358">
        <v>53</v>
      </c>
      <c r="J51" s="359">
        <v>49</v>
      </c>
      <c r="K51" s="359">
        <v>37</v>
      </c>
      <c r="L51" s="359">
        <v>22</v>
      </c>
      <c r="M51" s="360">
        <v>11</v>
      </c>
    </row>
    <row r="52" spans="2:13" ht="27.75" customHeight="1" x14ac:dyDescent="0.15">
      <c r="B52" s="1190"/>
      <c r="C52" s="1191"/>
      <c r="D52" s="106"/>
      <c r="E52" s="1192" t="s">
        <v>43</v>
      </c>
      <c r="F52" s="1192"/>
      <c r="G52" s="1192"/>
      <c r="H52" s="1193"/>
      <c r="I52" s="358">
        <v>6212</v>
      </c>
      <c r="J52" s="359">
        <v>6027</v>
      </c>
      <c r="K52" s="359">
        <v>5728</v>
      </c>
      <c r="L52" s="359">
        <v>5669</v>
      </c>
      <c r="M52" s="360">
        <v>5578</v>
      </c>
    </row>
    <row r="53" spans="2:13" ht="27.75" customHeight="1" thickBot="1" x14ac:dyDescent="0.2">
      <c r="B53" s="1194" t="s">
        <v>19</v>
      </c>
      <c r="C53" s="1195"/>
      <c r="D53" s="110"/>
      <c r="E53" s="1196" t="s">
        <v>44</v>
      </c>
      <c r="F53" s="1196"/>
      <c r="G53" s="1196"/>
      <c r="H53" s="1197"/>
      <c r="I53" s="361">
        <v>1047</v>
      </c>
      <c r="J53" s="362">
        <v>893</v>
      </c>
      <c r="K53" s="362">
        <v>707</v>
      </c>
      <c r="L53" s="362">
        <v>692</v>
      </c>
      <c r="M53" s="363">
        <v>477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eM6YXpGDeRqYXgzqIZjy8d2byhKmo8erifci69FW8wgnC6HZN/W2A5/ZRDgxUIFm3OpyZAEZA9NtgYvM3NMHg==" saltValue="8aOE6hYh49hpUJkx3+MC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3" t="s">
        <v>46</v>
      </c>
      <c r="D55" s="1213"/>
      <c r="E55" s="1214"/>
      <c r="F55" s="122">
        <v>670</v>
      </c>
      <c r="G55" s="122">
        <v>670</v>
      </c>
      <c r="H55" s="123">
        <v>671</v>
      </c>
    </row>
    <row r="56" spans="2:8" ht="52.5" customHeight="1" x14ac:dyDescent="0.15">
      <c r="B56" s="124"/>
      <c r="C56" s="1215" t="s">
        <v>47</v>
      </c>
      <c r="D56" s="1215"/>
      <c r="E56" s="1216"/>
      <c r="F56" s="125">
        <v>16</v>
      </c>
      <c r="G56" s="125">
        <v>16</v>
      </c>
      <c r="H56" s="126">
        <v>104</v>
      </c>
    </row>
    <row r="57" spans="2:8" ht="53.25" customHeight="1" x14ac:dyDescent="0.15">
      <c r="B57" s="124"/>
      <c r="C57" s="1217" t="s">
        <v>48</v>
      </c>
      <c r="D57" s="1217"/>
      <c r="E57" s="1218"/>
      <c r="F57" s="127">
        <v>982</v>
      </c>
      <c r="G57" s="127">
        <v>972</v>
      </c>
      <c r="H57" s="128">
        <v>1088</v>
      </c>
    </row>
    <row r="58" spans="2:8" ht="45.75" customHeight="1" x14ac:dyDescent="0.15">
      <c r="B58" s="129"/>
      <c r="C58" s="1205" t="s">
        <v>550</v>
      </c>
      <c r="D58" s="1206"/>
      <c r="E58" s="1207"/>
      <c r="F58" s="130">
        <v>249</v>
      </c>
      <c r="G58" s="130">
        <v>224</v>
      </c>
      <c r="H58" s="131">
        <v>272</v>
      </c>
    </row>
    <row r="59" spans="2:8" ht="45.75" customHeight="1" x14ac:dyDescent="0.15">
      <c r="B59" s="129"/>
      <c r="C59" s="1205" t="s">
        <v>551</v>
      </c>
      <c r="D59" s="1206"/>
      <c r="E59" s="1207"/>
      <c r="F59" s="130">
        <v>86</v>
      </c>
      <c r="G59" s="130">
        <v>86</v>
      </c>
      <c r="H59" s="131">
        <v>136</v>
      </c>
    </row>
    <row r="60" spans="2:8" ht="45.75" customHeight="1" x14ac:dyDescent="0.15">
      <c r="B60" s="129"/>
      <c r="C60" s="1205" t="s">
        <v>552</v>
      </c>
      <c r="D60" s="1206"/>
      <c r="E60" s="1207"/>
      <c r="F60" s="130">
        <v>127</v>
      </c>
      <c r="G60" s="130">
        <v>127</v>
      </c>
      <c r="H60" s="131">
        <v>127</v>
      </c>
    </row>
    <row r="61" spans="2:8" ht="45.75" customHeight="1" x14ac:dyDescent="0.15">
      <c r="B61" s="129"/>
      <c r="C61" s="1205" t="s">
        <v>553</v>
      </c>
      <c r="D61" s="1206"/>
      <c r="E61" s="1207"/>
      <c r="F61" s="130">
        <v>52</v>
      </c>
      <c r="G61" s="130">
        <v>78</v>
      </c>
      <c r="H61" s="131">
        <v>97</v>
      </c>
    </row>
    <row r="62" spans="2:8" ht="45.75" customHeight="1" thickBot="1" x14ac:dyDescent="0.2">
      <c r="B62" s="132"/>
      <c r="C62" s="1208" t="s">
        <v>554</v>
      </c>
      <c r="D62" s="1209"/>
      <c r="E62" s="1210"/>
      <c r="F62" s="133">
        <v>90</v>
      </c>
      <c r="G62" s="133">
        <v>90</v>
      </c>
      <c r="H62" s="134">
        <v>90</v>
      </c>
    </row>
    <row r="63" spans="2:8" ht="52.5" customHeight="1" thickBot="1" x14ac:dyDescent="0.2">
      <c r="B63" s="135"/>
      <c r="C63" s="1211" t="s">
        <v>49</v>
      </c>
      <c r="D63" s="1211"/>
      <c r="E63" s="1212"/>
      <c r="F63" s="136">
        <v>1668</v>
      </c>
      <c r="G63" s="136">
        <v>1659</v>
      </c>
      <c r="H63" s="137">
        <v>1863</v>
      </c>
    </row>
    <row r="64" spans="2:8" x14ac:dyDescent="0.15"/>
  </sheetData>
  <sheetProtection algorithmName="SHA-512" hashValue="9OJLx0JDNxxYPweWZTCEePs0duBjv8HmOsGByxC9+yUO1f9Mk/K2hFoEL3+bszAoyV340vhuSnhy8ANsvO+R2w==" saltValue="oqLenDxBCmv7pHSCovMj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108058</v>
      </c>
      <c r="E3" s="156"/>
      <c r="F3" s="157">
        <v>126262</v>
      </c>
      <c r="G3" s="158"/>
      <c r="H3" s="159"/>
    </row>
    <row r="4" spans="1:8" x14ac:dyDescent="0.15">
      <c r="A4" s="160"/>
      <c r="B4" s="161"/>
      <c r="C4" s="162"/>
      <c r="D4" s="163">
        <v>48434</v>
      </c>
      <c r="E4" s="164"/>
      <c r="F4" s="165">
        <v>56769</v>
      </c>
      <c r="G4" s="166"/>
      <c r="H4" s="167"/>
    </row>
    <row r="5" spans="1:8" x14ac:dyDescent="0.15">
      <c r="A5" s="148" t="s">
        <v>522</v>
      </c>
      <c r="B5" s="153"/>
      <c r="C5" s="154"/>
      <c r="D5" s="155">
        <v>103599</v>
      </c>
      <c r="E5" s="156"/>
      <c r="F5" s="157">
        <v>126525</v>
      </c>
      <c r="G5" s="158"/>
      <c r="H5" s="159"/>
    </row>
    <row r="6" spans="1:8" x14ac:dyDescent="0.15">
      <c r="A6" s="160"/>
      <c r="B6" s="161"/>
      <c r="C6" s="162"/>
      <c r="D6" s="163">
        <v>44513</v>
      </c>
      <c r="E6" s="164"/>
      <c r="F6" s="165">
        <v>67052</v>
      </c>
      <c r="G6" s="166"/>
      <c r="H6" s="167"/>
    </row>
    <row r="7" spans="1:8" x14ac:dyDescent="0.15">
      <c r="A7" s="148" t="s">
        <v>523</v>
      </c>
      <c r="B7" s="153"/>
      <c r="C7" s="154"/>
      <c r="D7" s="155">
        <v>138614</v>
      </c>
      <c r="E7" s="156"/>
      <c r="F7" s="157">
        <v>122054</v>
      </c>
      <c r="G7" s="158"/>
      <c r="H7" s="159"/>
    </row>
    <row r="8" spans="1:8" x14ac:dyDescent="0.15">
      <c r="A8" s="160"/>
      <c r="B8" s="161"/>
      <c r="C8" s="162"/>
      <c r="D8" s="163">
        <v>59886</v>
      </c>
      <c r="E8" s="164"/>
      <c r="F8" s="165">
        <v>68298</v>
      </c>
      <c r="G8" s="166"/>
      <c r="H8" s="167"/>
    </row>
    <row r="9" spans="1:8" x14ac:dyDescent="0.15">
      <c r="A9" s="148" t="s">
        <v>524</v>
      </c>
      <c r="B9" s="153"/>
      <c r="C9" s="154"/>
      <c r="D9" s="155">
        <v>97631</v>
      </c>
      <c r="E9" s="156"/>
      <c r="F9" s="157">
        <v>111644</v>
      </c>
      <c r="G9" s="158"/>
      <c r="H9" s="159"/>
    </row>
    <row r="10" spans="1:8" x14ac:dyDescent="0.15">
      <c r="A10" s="160"/>
      <c r="B10" s="161"/>
      <c r="C10" s="162"/>
      <c r="D10" s="163">
        <v>55208</v>
      </c>
      <c r="E10" s="164"/>
      <c r="F10" s="165">
        <v>66606</v>
      </c>
      <c r="G10" s="166"/>
      <c r="H10" s="167"/>
    </row>
    <row r="11" spans="1:8" x14ac:dyDescent="0.15">
      <c r="A11" s="148" t="s">
        <v>525</v>
      </c>
      <c r="B11" s="153"/>
      <c r="C11" s="154"/>
      <c r="D11" s="155">
        <v>147123</v>
      </c>
      <c r="E11" s="156"/>
      <c r="F11" s="157">
        <v>127917</v>
      </c>
      <c r="G11" s="158"/>
      <c r="H11" s="159"/>
    </row>
    <row r="12" spans="1:8" x14ac:dyDescent="0.15">
      <c r="A12" s="160"/>
      <c r="B12" s="161"/>
      <c r="C12" s="168"/>
      <c r="D12" s="163">
        <v>111757</v>
      </c>
      <c r="E12" s="164"/>
      <c r="F12" s="165">
        <v>69746</v>
      </c>
      <c r="G12" s="166"/>
      <c r="H12" s="167"/>
    </row>
    <row r="13" spans="1:8" x14ac:dyDescent="0.15">
      <c r="A13" s="148"/>
      <c r="B13" s="153"/>
      <c r="C13" s="169"/>
      <c r="D13" s="170">
        <v>119005</v>
      </c>
      <c r="E13" s="171"/>
      <c r="F13" s="172">
        <v>122880</v>
      </c>
      <c r="G13" s="173"/>
      <c r="H13" s="159"/>
    </row>
    <row r="14" spans="1:8" x14ac:dyDescent="0.15">
      <c r="A14" s="160"/>
      <c r="B14" s="161"/>
      <c r="C14" s="162"/>
      <c r="D14" s="163">
        <v>63960</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4.42</v>
      </c>
      <c r="C19" s="174">
        <f>ROUND(VALUE(SUBSTITUTE(実質収支比率等に係る経年分析!G$48,"▲","-")),2)</f>
        <v>5.15</v>
      </c>
      <c r="D19" s="174">
        <f>ROUND(VALUE(SUBSTITUTE(実質収支比率等に係る経年分析!H$48,"▲","-")),2)</f>
        <v>5.49</v>
      </c>
      <c r="E19" s="174">
        <f>ROUND(VALUE(SUBSTITUTE(実質収支比率等に係る経年分析!I$48,"▲","-")),2)</f>
        <v>5.57</v>
      </c>
      <c r="F19" s="174">
        <f>ROUND(VALUE(SUBSTITUTE(実質収支比率等に係る経年分析!J$48,"▲","-")),2)</f>
        <v>5.86</v>
      </c>
    </row>
    <row r="20" spans="1:11" x14ac:dyDescent="0.15">
      <c r="A20" s="174" t="s">
        <v>53</v>
      </c>
      <c r="B20" s="174">
        <f>ROUND(VALUE(SUBSTITUTE(実質収支比率等に係る経年分析!F$47,"▲","-")),2)</f>
        <v>21.25</v>
      </c>
      <c r="C20" s="174">
        <f>ROUND(VALUE(SUBSTITUTE(実質収支比率等に係る経年分析!G$47,"▲","-")),2)</f>
        <v>20.53</v>
      </c>
      <c r="D20" s="174">
        <f>ROUND(VALUE(SUBSTITUTE(実質収支比率等に係る経年分析!H$47,"▲","-")),2)</f>
        <v>18.399999999999999</v>
      </c>
      <c r="E20" s="174">
        <f>ROUND(VALUE(SUBSTITUTE(実質収支比率等に係る経年分析!I$47,"▲","-")),2)</f>
        <v>19.399999999999999</v>
      </c>
      <c r="F20" s="174">
        <f>ROUND(VALUE(SUBSTITUTE(実質収支比率等に係る経年分析!J$47,"▲","-")),2)</f>
        <v>19.45</v>
      </c>
    </row>
    <row r="21" spans="1:11" x14ac:dyDescent="0.15">
      <c r="A21" s="174" t="s">
        <v>54</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0.31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6.51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宅地等造成特別会計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村有温泉特別会計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国民健康保険関川診療所特別会計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4.62</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4.1900000000000004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4.8099999999999996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638</v>
      </c>
      <c r="E42" s="176"/>
      <c r="F42" s="176"/>
      <c r="G42" s="176">
        <f>'実質公債費比率（分子）の構造'!L$52</f>
        <v>643</v>
      </c>
      <c r="H42" s="176"/>
      <c r="I42" s="176"/>
      <c r="J42" s="176">
        <f>'実質公債費比率（分子）の構造'!M$52</f>
        <v>666</v>
      </c>
      <c r="K42" s="176"/>
      <c r="L42" s="176"/>
      <c r="M42" s="176">
        <f>'実質公債費比率（分子）の構造'!N$52</f>
        <v>625</v>
      </c>
      <c r="N42" s="176"/>
      <c r="O42" s="176"/>
      <c r="P42" s="176">
        <f>'実質公債費比率（分子）の構造'!O$52</f>
        <v>631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40</v>
      </c>
      <c r="C45" s="176"/>
      <c r="D45" s="176"/>
      <c r="E45" s="176">
        <f>'実質公債費比率（分子）の構造'!L$49</f>
        <v>40</v>
      </c>
      <c r="F45" s="176"/>
      <c r="G45" s="176"/>
      <c r="H45" s="176">
        <f>'実質公債費比率（分子）の構造'!M$49</f>
        <v>43</v>
      </c>
      <c r="I45" s="176"/>
      <c r="J45" s="176"/>
      <c r="K45" s="176">
        <f>'実質公債費比率（分子）の構造'!N$49</f>
        <v>46</v>
      </c>
      <c r="L45" s="176"/>
      <c r="M45" s="176"/>
      <c r="N45" s="176">
        <f>'実質公債費比率（分子）の構造'!O$49</f>
        <v>44</v>
      </c>
      <c r="O45" s="176"/>
      <c r="P45" s="176"/>
    </row>
    <row r="46" spans="1:16" x14ac:dyDescent="0.15">
      <c r="A46" s="176" t="s">
        <v>64</v>
      </c>
      <c r="B46" s="176">
        <f>'実質公債費比率（分子）の構造'!K$48</f>
        <v>291</v>
      </c>
      <c r="C46" s="176"/>
      <c r="D46" s="176"/>
      <c r="E46" s="176">
        <f>'実質公債費比率（分子）の構造'!L$48</f>
        <v>314</v>
      </c>
      <c r="F46" s="176"/>
      <c r="G46" s="176"/>
      <c r="H46" s="176">
        <f>'実質公債費比率（分子）の構造'!M$48</f>
        <v>326</v>
      </c>
      <c r="I46" s="176"/>
      <c r="J46" s="176"/>
      <c r="K46" s="176">
        <f>'実質公債費比率（分子）の構造'!N$48</f>
        <v>350</v>
      </c>
      <c r="L46" s="176"/>
      <c r="M46" s="176"/>
      <c r="N46" s="176">
        <f>'実質公債費比率（分子）の構造'!O$48</f>
        <v>321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563</v>
      </c>
      <c r="C49" s="176"/>
      <c r="D49" s="176"/>
      <c r="E49" s="176">
        <f>'実質公債費比率（分子）の構造'!L$45</f>
        <v>591</v>
      </c>
      <c r="F49" s="176"/>
      <c r="G49" s="176"/>
      <c r="H49" s="176">
        <f>'実質公債費比率（分子）の構造'!M$45</f>
        <v>642</v>
      </c>
      <c r="I49" s="176"/>
      <c r="J49" s="176"/>
      <c r="K49" s="176">
        <f>'実質公債費比率（分子）の構造'!N$45</f>
        <v>606</v>
      </c>
      <c r="L49" s="176"/>
      <c r="M49" s="176"/>
      <c r="N49" s="176">
        <f>'実質公債費比率（分子）の構造'!O$45</f>
        <v>621</v>
      </c>
      <c r="O49" s="176"/>
      <c r="P49" s="176"/>
    </row>
    <row r="50" spans="1:16" x14ac:dyDescent="0.15">
      <c r="A50" s="176" t="s">
        <v>67</v>
      </c>
      <c r="B50" s="176" t="e">
        <f>NA()</f>
        <v>#N/A</v>
      </c>
      <c r="C50" s="176">
        <f>IF(ISNUMBER('実質公債費比率（分子）の構造'!K$53),'実質公債費比率（分子）の構造'!K$53,NA())</f>
        <v>256</v>
      </c>
      <c r="D50" s="176" t="e">
        <f>NA()</f>
        <v>#N/A</v>
      </c>
      <c r="E50" s="176" t="e">
        <f>NA()</f>
        <v>#N/A</v>
      </c>
      <c r="F50" s="176">
        <f>IF(ISNUMBER('実質公債費比率（分子）の構造'!L$53),'実質公債費比率（分子）の構造'!L$53,NA())</f>
        <v>302</v>
      </c>
      <c r="G50" s="176" t="e">
        <f>NA()</f>
        <v>#N/A</v>
      </c>
      <c r="H50" s="176" t="e">
        <f>NA()</f>
        <v>#N/A</v>
      </c>
      <c r="I50" s="176">
        <f>IF(ISNUMBER('実質公債費比率（分子）の構造'!M$53),'実質公債費比率（分子）の構造'!M$53,NA())</f>
        <v>345</v>
      </c>
      <c r="J50" s="176" t="e">
        <f>NA()</f>
        <v>#N/A</v>
      </c>
      <c r="K50" s="176" t="e">
        <f>NA()</f>
        <v>#N/A</v>
      </c>
      <c r="L50" s="176">
        <f>IF(ISNUMBER('実質公債費比率（分子）の構造'!N$53),'実質公債費比率（分子）の構造'!N$53,NA())</f>
        <v>377</v>
      </c>
      <c r="M50" s="176" t="e">
        <f>NA()</f>
        <v>#N/A</v>
      </c>
      <c r="N50" s="176" t="e">
        <f>NA()</f>
        <v>#N/A</v>
      </c>
      <c r="O50" s="176">
        <f>IF(ISNUMBER('実質公債費比率（分子）の構造'!O$53),'実質公債費比率（分子）の構造'!O$53,NA())</f>
        <v>355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6212</v>
      </c>
      <c r="E56" s="175"/>
      <c r="F56" s="175"/>
      <c r="G56" s="175">
        <f>'将来負担比率（分子）の構造'!J$52</f>
        <v>6027</v>
      </c>
      <c r="H56" s="175"/>
      <c r="I56" s="175"/>
      <c r="J56" s="175">
        <f>'将来負担比率（分子）の構造'!K$52</f>
        <v>5728</v>
      </c>
      <c r="K56" s="175"/>
      <c r="L56" s="175"/>
      <c r="M56" s="175">
        <f>'将来負担比率（分子）の構造'!L$52</f>
        <v>5669</v>
      </c>
      <c r="N56" s="175"/>
      <c r="O56" s="175"/>
      <c r="P56" s="175">
        <f>'将来負担比率（分子）の構造'!M$52</f>
        <v>5578</v>
      </c>
    </row>
    <row r="57" spans="1:16" x14ac:dyDescent="0.15">
      <c r="A57" s="175" t="s">
        <v>42</v>
      </c>
      <c r="B57" s="175"/>
      <c r="C57" s="175"/>
      <c r="D57" s="175">
        <f>'将来負担比率（分子）の構造'!I$51</f>
        <v>53</v>
      </c>
      <c r="E57" s="175"/>
      <c r="F57" s="175"/>
      <c r="G57" s="175">
        <f>'将来負担比率（分子）の構造'!J$51</f>
        <v>49</v>
      </c>
      <c r="H57" s="175"/>
      <c r="I57" s="175"/>
      <c r="J57" s="175">
        <f>'将来負担比率（分子）の構造'!K$51</f>
        <v>37</v>
      </c>
      <c r="K57" s="175"/>
      <c r="L57" s="175"/>
      <c r="M57" s="175">
        <f>'将来負担比率（分子）の構造'!L$51</f>
        <v>22</v>
      </c>
      <c r="N57" s="175"/>
      <c r="O57" s="175"/>
      <c r="P57" s="175">
        <f>'将来負担比率（分子）の構造'!M$51</f>
        <v>11</v>
      </c>
    </row>
    <row r="58" spans="1:16" x14ac:dyDescent="0.15">
      <c r="A58" s="175" t="s">
        <v>41</v>
      </c>
      <c r="B58" s="175"/>
      <c r="C58" s="175"/>
      <c r="D58" s="175">
        <f>'将来負担比率（分子）の構造'!I$50</f>
        <v>1861</v>
      </c>
      <c r="E58" s="175"/>
      <c r="F58" s="175"/>
      <c r="G58" s="175">
        <f>'将来負担比率（分子）の構造'!J$50</f>
        <v>1918</v>
      </c>
      <c r="H58" s="175"/>
      <c r="I58" s="175"/>
      <c r="J58" s="175">
        <f>'将来負担比率（分子）の構造'!K$50</f>
        <v>2109</v>
      </c>
      <c r="K58" s="175"/>
      <c r="L58" s="175"/>
      <c r="M58" s="175">
        <f>'将来負担比率（分子）の構造'!L$50</f>
        <v>2138</v>
      </c>
      <c r="N58" s="175"/>
      <c r="O58" s="175"/>
      <c r="P58" s="175">
        <f>'将来負担比率（分子）の構造'!M$50</f>
        <v>2347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907</v>
      </c>
      <c r="C62" s="175"/>
      <c r="D62" s="175"/>
      <c r="E62" s="175">
        <f>'将来負担比率（分子）の構造'!J$45</f>
        <v>894</v>
      </c>
      <c r="F62" s="175"/>
      <c r="G62" s="175"/>
      <c r="H62" s="175">
        <f>'将来負担比率（分子）の構造'!K$45</f>
        <v>911</v>
      </c>
      <c r="I62" s="175"/>
      <c r="J62" s="175"/>
      <c r="K62" s="175">
        <f>'将来負担比率（分子）の構造'!L$45</f>
        <v>850</v>
      </c>
      <c r="L62" s="175"/>
      <c r="M62" s="175"/>
      <c r="N62" s="175">
        <f>'将来負担比率（分子）の構造'!M$45</f>
        <v>831</v>
      </c>
      <c r="O62" s="175"/>
      <c r="P62" s="175"/>
    </row>
    <row r="63" spans="1:16" x14ac:dyDescent="0.15">
      <c r="A63" s="175" t="s">
        <v>34</v>
      </c>
      <c r="B63" s="175">
        <f>'将来負担比率（分子）の構造'!I$44</f>
        <v>80</v>
      </c>
      <c r="C63" s="175"/>
      <c r="D63" s="175"/>
      <c r="E63" s="175">
        <f>'将来負担比率（分子）の構造'!J$44</f>
        <v>84</v>
      </c>
      <c r="F63" s="175"/>
      <c r="G63" s="175"/>
      <c r="H63" s="175">
        <f>'将来負担比率（分子）の構造'!K$44</f>
        <v>81</v>
      </c>
      <c r="I63" s="175"/>
      <c r="J63" s="175"/>
      <c r="K63" s="175">
        <f>'将来負担比率（分子）の構造'!L$44</f>
        <v>74</v>
      </c>
      <c r="L63" s="175"/>
      <c r="M63" s="175"/>
      <c r="N63" s="175">
        <f>'将来負担比率（分子）の構造'!M$44</f>
        <v>67</v>
      </c>
      <c r="O63" s="175"/>
      <c r="P63" s="175"/>
    </row>
    <row r="64" spans="1:16" x14ac:dyDescent="0.15">
      <c r="A64" s="175" t="s">
        <v>33</v>
      </c>
      <c r="B64" s="175">
        <f>'将来負担比率（分子）の構造'!I$43</f>
        <v>2757</v>
      </c>
      <c r="C64" s="175"/>
      <c r="D64" s="175"/>
      <c r="E64" s="175">
        <f>'将来負担比率（分子）の構造'!J$43</f>
        <v>2710</v>
      </c>
      <c r="F64" s="175"/>
      <c r="G64" s="175"/>
      <c r="H64" s="175">
        <f>'将来負担比率（分子）の構造'!K$43</f>
        <v>2631</v>
      </c>
      <c r="I64" s="175"/>
      <c r="J64" s="175"/>
      <c r="K64" s="175">
        <f>'将来負担比率（分子）の構造'!L$43</f>
        <v>2595</v>
      </c>
      <c r="L64" s="175"/>
      <c r="M64" s="175"/>
      <c r="N64" s="175">
        <f>'将来負担比率（分子）の構造'!M$43</f>
        <v>2426</v>
      </c>
      <c r="O64" s="175"/>
      <c r="P64" s="175"/>
    </row>
    <row r="65" spans="1:16" x14ac:dyDescent="0.15">
      <c r="A65" s="175" t="s">
        <v>32</v>
      </c>
      <c r="B65" s="175">
        <f>'将来負担比率（分子）の構造'!I$42</f>
        <v>204</v>
      </c>
      <c r="C65" s="175"/>
      <c r="D65" s="175"/>
      <c r="E65" s="175">
        <f>'将来負担比率（分子）の構造'!J$42</f>
        <v>95</v>
      </c>
      <c r="F65" s="175"/>
      <c r="G65" s="175"/>
      <c r="H65" s="175">
        <f>'将来負担比率（分子）の構造'!K$42</f>
        <v>71</v>
      </c>
      <c r="I65" s="175"/>
      <c r="J65" s="175"/>
      <c r="K65" s="175">
        <f>'将来負担比率（分子）の構造'!L$42</f>
        <v>53</v>
      </c>
      <c r="L65" s="175"/>
      <c r="M65" s="175"/>
      <c r="N65" s="175">
        <f>'将来負担比率（分子）の構造'!M$42</f>
        <v>53</v>
      </c>
      <c r="O65" s="175"/>
      <c r="P65" s="175"/>
    </row>
    <row r="66" spans="1:16" x14ac:dyDescent="0.15">
      <c r="A66" s="175" t="s">
        <v>31</v>
      </c>
      <c r="B66" s="175">
        <f>'将来負担比率（分子）の構造'!I$41</f>
        <v>5225</v>
      </c>
      <c r="C66" s="175"/>
      <c r="D66" s="175"/>
      <c r="E66" s="175">
        <f>'将来負担比率（分子）の構造'!J$41</f>
        <v>5104</v>
      </c>
      <c r="F66" s="175"/>
      <c r="G66" s="175"/>
      <c r="H66" s="175">
        <f>'将来負担比率（分子）の構造'!K$41</f>
        <v>4887</v>
      </c>
      <c r="I66" s="175"/>
      <c r="J66" s="175"/>
      <c r="K66" s="175">
        <f>'将来負担比率（分子）の構造'!L$41</f>
        <v>4949</v>
      </c>
      <c r="L66" s="175"/>
      <c r="M66" s="175"/>
      <c r="N66" s="175">
        <f>'将来負担比率（分子）の構造'!M$41</f>
        <v>5037</v>
      </c>
      <c r="O66" s="175"/>
      <c r="P66" s="175"/>
    </row>
    <row r="67" spans="1:16" x14ac:dyDescent="0.15">
      <c r="A67" s="175" t="s">
        <v>71</v>
      </c>
      <c r="B67" s="175" t="e">
        <f>NA()</f>
        <v>#N/A</v>
      </c>
      <c r="C67" s="175">
        <f>IF(ISNUMBER('将来負担比率（分子）の構造'!I$53), IF('将来負担比率（分子）の構造'!I$53 &lt; 0, 0, '将来負担比率（分子）の構造'!I$53), NA())</f>
        <v>1047</v>
      </c>
      <c r="D67" s="175" t="e">
        <f>NA()</f>
        <v>#N/A</v>
      </c>
      <c r="E67" s="175" t="e">
        <f>NA()</f>
        <v>#N/A</v>
      </c>
      <c r="F67" s="175">
        <f>IF(ISNUMBER('将来負担比率（分子）の構造'!J$53), IF('将来負担比率（分子）の構造'!J$53 &lt; 0, 0, '将来負担比率（分子）の構造'!J$53), NA())</f>
        <v>893</v>
      </c>
      <c r="G67" s="175" t="e">
        <f>NA()</f>
        <v>#N/A</v>
      </c>
      <c r="H67" s="175" t="e">
        <f>NA()</f>
        <v>#N/A</v>
      </c>
      <c r="I67" s="175">
        <f>IF(ISNUMBER('将来負担比率（分子）の構造'!K$53), IF('将来負担比率（分子）の構造'!K$53 &lt; 0, 0, '将来負担比率（分子）の構造'!K$53), NA())</f>
        <v>707</v>
      </c>
      <c r="J67" s="175" t="e">
        <f>NA()</f>
        <v>#N/A</v>
      </c>
      <c r="K67" s="175" t="e">
        <f>NA()</f>
        <v>#N/A</v>
      </c>
      <c r="L67" s="175">
        <f>IF(ISNUMBER('将来負担比率（分子）の構造'!L$53), IF('将来負担比率（分子）の構造'!L$53 &lt; 0, 0, '将来負担比率（分子）の構造'!L$53), NA())</f>
        <v>692</v>
      </c>
      <c r="M67" s="175" t="e">
        <f>NA()</f>
        <v>#N/A</v>
      </c>
      <c r="N67" s="175" t="e">
        <f>NA()</f>
        <v>#N/A</v>
      </c>
      <c r="O67" s="175">
        <f>IF(ISNUMBER('将来負担比率（分子）の構造'!M$53), IF('将来負担比率（分子）の構造'!M$53 &lt; 0, 0, '将来負担比率（分子）の構造'!M$53), NA())</f>
        <v>477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670</v>
      </c>
      <c r="C72" s="179">
        <f>基金残高に係る経年分析!G55</f>
        <v>670</v>
      </c>
      <c r="D72" s="179">
        <f>基金残高に係る経年分析!H55</f>
        <v>671</v>
      </c>
    </row>
    <row r="73" spans="1:16" x14ac:dyDescent="0.15">
      <c r="A73" s="178" t="s">
        <v>74</v>
      </c>
      <c r="B73" s="179">
        <f>基金残高に係る経年分析!F56</f>
        <v>16</v>
      </c>
      <c r="C73" s="179">
        <f>基金残高に係る経年分析!G56</f>
        <v>16</v>
      </c>
      <c r="D73" s="179">
        <f>基金残高に係る経年分析!H56</f>
        <v>104</v>
      </c>
    </row>
    <row r="74" spans="1:16" x14ac:dyDescent="0.15">
      <c r="A74" s="178" t="s">
        <v>75</v>
      </c>
      <c r="B74" s="179">
        <f>基金残高に係る経年分析!F57</f>
        <v>982</v>
      </c>
      <c r="C74" s="179">
        <f>基金残高に係る経年分析!G57</f>
        <v>972</v>
      </c>
      <c r="D74" s="179">
        <f>基金残高に係る経年分析!H57</f>
        <v>1088</v>
      </c>
    </row>
  </sheetData>
  <sheetProtection algorithmName="SHA-512" hashValue="E/Ou0A/zyEbMMRBN1o9dWo/mDv1Lgi0dWKYRaOqsd6iy3lsIquv19LkVvJl6civoiF1srBki/knbYYFV3S+Acg==" saltValue="x3gwiGWIOkVINrShAkm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2025-03-13T07:01:57Z</cp:lastPrinted>
  <dcterms:created xsi:type="dcterms:W3CDTF">2025-02-19T02:09:54Z</dcterms:created>
  <dcterms:modified xsi:type="dcterms:W3CDTF">2025-03-13T07:04:57Z</dcterms:modified>
  <cp:category/>
</cp:coreProperties>
</file>