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0.178.20.2\102人事財政班\財政運営全般（H28~)\各種調査関係 H28~\R05調査関係\済【R060313提出】財政状況資料集\HP掲載用\"/>
    </mc:Choice>
  </mc:AlternateContent>
  <xr:revisionPtr revIDLastSave="0" documentId="13_ncr:1_{1B90ADE5-D192-4512-A7F6-22499FECCB1D}" xr6:coauthVersionLast="45" xr6:coauthVersionMax="45"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C37" i="10"/>
  <c r="U34" i="10" s="1"/>
  <c r="U35" i="10" s="1"/>
  <c r="U36" i="10" s="1"/>
  <c r="U37" i="10" s="1"/>
  <c r="CO36" i="10"/>
  <c r="BW36" i="10"/>
  <c r="BE36" i="10"/>
  <c r="AM36" i="10"/>
  <c r="C36" i="10"/>
  <c r="BW35" i="10"/>
  <c r="C35" i="10"/>
  <c r="CO34" i="10"/>
  <c r="CO35" i="10" s="1"/>
  <c r="BW34" i="10"/>
  <c r="C34" i="10"/>
  <c r="AM34" i="10" l="1"/>
  <c r="AM35"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<sst xmlns="http://schemas.openxmlformats.org/spreadsheetml/2006/main" count="1067" uniqueCount="599">
  <si>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</si>
  <si>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</si>
  <si>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</si>
  <si>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</si>
  <si>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</si>
  <si>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</si>
  <si>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</si>
  <si>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</si>
  <si>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</si>
  <si>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</si>
  <si>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</si>
  <si>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</si>
  <si>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</si>
  <si>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</si>
  <si>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</si>
  <si>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</si>
  <si>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</si>
  <si>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</si>
  <si>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</si>
  <si>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</si>
  <si>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</si>
  <si>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</si>
  <si>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</si>
  <si>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</si>
  <si>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</si>
  <si>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</si>
  <si>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</si>
  <si>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</si>
  <si>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</si>
  <si>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</si>
  <si>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</si>
  <si>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</si>
  <si>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</si>
  <si>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</si>
  <si>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</si>
  <si>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</si>
  <si>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</si>
  <si>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</si>
  <si>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</si>
  <si>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</si>
  <si>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</si>
  <si>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</si>
  <si>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</si>
  <si>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</si>
  <si>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</si>
  <si>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</si>
  <si>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</si>
  <si>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</si>
  <si>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</si>
  <si>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</si>
  <si>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</si>
  <si>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</si>
  <si>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</si>
  <si>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</si>
  <si>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</si>
  <si>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</si>
  <si>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</si>
  <si>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</si>
  <si>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</si>
  <si>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</si>
  <si>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</si>
  <si>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</si>
  <si>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</si>
  <si>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</si>
  <si>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</si>
  <si>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</si>
  <si>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</si>
  <si>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</si>
  <si>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</si>
  <si>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</si>
  <si>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</si>
  <si>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</si>
  <si>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</si>
  <si>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</si>
  <si>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</si>
  <si>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</si>
  <si>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</si>
  <si>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</si>
  <si>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</si>
  <si>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</si>
  <si>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</si>
  <si>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</si>
  <si>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</si>
  <si>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</si>
  <si>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</si>
  <si>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</si>
  <si>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</si>
  <si>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</si>
  <si>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</si>
  <si>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</si>
  <si>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</si>
  <si>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</si>
  <si>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</si>
  <si>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</si>
  <si>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</si>
  <si>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</si>
  <si>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</si>
  <si>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</si>
  <si>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</si>
  <si>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</si>
  <si>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</si>
  <si>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</si>
  <si>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</si>
  <si>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</si>
  <si>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</si>
  <si>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</si>
  <si>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</si>
  <si>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</si>
  <si>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</si>
  <si>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</si>
  <si>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</si>
  <si>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</si>
  <si>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</si>
  <si>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</si>
  <si>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</si>
  <si>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</si>
  <si>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</si>
  <si>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</si>
  <si>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</si>
  <si>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</si>
  <si>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</si>
  <si>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</si>
  <si>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</si>
  <si>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</si>
  <si>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</si>
  <si>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</si>
  <si>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</si>
  <si>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</si>
  <si>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</si>
  <si>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</si>
  <si>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</si>
  <si>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</si>
  <si>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</si>
  <si>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</si>
  <si>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</si>
  <si>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</si>
  <si>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</si>
  <si>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</si>
  <si>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</si>
  <si>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</si>
  <si>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</si>
  <si>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</si>
  <si>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</si>
  <si>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</si>
  <si>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</si>
  <si>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</si>
  <si>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</si>
  <si>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</si>
  <si>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</si>
  <si>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</si>
  <si>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</si>
  <si>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</si>
  <si>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</si>
  <si>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</si>
  <si>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</si>
  <si>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</si>
  <si>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</si>
  <si>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</si>
  <si>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</si>
  <si>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</si>
  <si>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</si>
  <si>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</si>
  <si>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</si>
  <si>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</si>
  <si>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</si>
  <si>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</si>
  <si>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</si>
  <si>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</si>
  <si>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</si>
  <si>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</si>
  <si>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</si>
  <si>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</si>
  <si>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</si>
  <si>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</si>
  <si>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</si>
  <si>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</si>
  <si>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</si>
  <si>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</si>
  <si>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</si>
  <si>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</si>
  <si>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</si>
  <si>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</si>
  <si>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</si>
  <si>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</si>
  <si>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</si>
  <si>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</si>
  <si>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</si>
  <si>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</si>
  <si>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</si>
  <si>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</si>
  <si>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</si>
  <si>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</si>
  <si>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</si>
  <si>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</si>
  <si>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</si>
  <si>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</si>
  <si>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</si>
  <si>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</si>
  <si>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</si>
  <si>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</si>
  <si>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</si>
  <si>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</si>
  <si>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</si>
  <si>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</si>
  <si>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</si>
  <si>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</si>
  <si>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</si>
  <si>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</si>
  <si>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</si>
  <si>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</si>
  <si>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</si>
  <si>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</si>
  <si>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</si>
  <si>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</si>
  <si>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</si>
  <si>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</si>
  <si>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</si>
  <si>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</si>
  <si>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新潟県関川村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</si>
  <si>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</si>
  <si>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</si>
  <si>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</si>
  <si>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</si>
  <si>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</si>
  <si>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</si>
  <si>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</si>
  <si>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</si>
  <si>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</si>
  <si>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</si>
  <si>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</si>
  <si>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</si>
  <si>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</si>
  <si>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</si>
  <si>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</si>
  <si>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</si>
  <si>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</si>
  <si>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</si>
  <si>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</si>
  <si>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</si>
  <si>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</si>
  <si>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</si>
  <si>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</si>
  <si>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</si>
  <si>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</si>
  <si>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</si>
  <si>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</si>
  <si>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</si>
  <si>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</si>
  <si>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</si>
  <si>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</si>
  <si>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</si>
  <si>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</si>
  <si>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</si>
  <si>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</si>
  <si>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</si>
  <si>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</si>
  <si>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</si>
  <si>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</si>
  <si>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</si>
  <si>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</si>
  <si>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</si>
  <si>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</si>
  <si>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</si>
  <si>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</si>
  <si>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</si>
  <si>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</si>
  <si>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</si>
  <si>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</si>
  <si>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</si>
  <si>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</si>
  <si>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</si>
  <si>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</si>
  <si>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</si>
  <si>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</si>
  <si>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</si>
  <si>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</si>
  <si>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</si>
  <si>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</si>
  <si>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</si>
  <si>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</si>
  <si>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</si>
  <si>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</si>
  <si>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</si>
  <si>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</si>
  <si>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</si>
  <si>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</si>
  <si>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</si>
  <si>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</si>
  <si>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</si>
  <si>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</si>
  <si>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</si>
  <si>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</si>
  <si>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</si>
  <si>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</si>
  <si>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</si>
  <si>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</si>
  <si>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</si>
  <si>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</si>
  <si>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</si>
  <si>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</si>
  <si>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</si>
  <si>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</si>
  <si>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</si>
  <si>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</si>
  <si>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</si>
  <si>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</si>
  <si>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</si>
  <si>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</si>
  <si>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</si>
  <si>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</si>
  <si>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</si>
  <si>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</si>
  <si>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</si>
  <si>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</si>
  <si>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</si>
  <si>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</si>
  <si>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</si>
  <si>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</si>
  <si>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</si>
  <si>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</si>
  <si>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</si>
  <si>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</si>
  <si>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</si>
  <si>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</si>
  <si>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</si>
  <si>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</si>
  <si>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</si>
  <si>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</si>
  <si>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</si>
  <si>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</si>
  <si>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</si>
  <si>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</si>
  <si>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</si>
  <si>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</si>
  <si>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</si>
  <si>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</si>
  <si>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</si>
  <si>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</si>
  <si>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</si>
  <si>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</si>
  <si>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</si>
  <si>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</si>
  <si>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</si>
  <si>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</si>
  <si>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</si>
  <si>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</si>
  <si>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</si>
  <si>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</si>
  <si>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</si>
  <si>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</si>
  <si>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</si>
  <si>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</si>
  <si>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</si>
  <si>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</si>
  <si>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</si>
  <si>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</si>
  <si>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</si>
  <si>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</si>
  <si>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</si>
  <si>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</si>
  <si>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</si>
  <si>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</si>
  <si>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</si>
  <si>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</si>
  <si>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</si>
  <si>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</si>
  <si>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</si>
  <si>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</si>
  <si>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</si>
  <si>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</si>
  <si>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</si>
  <si>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</si>
  <si>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新潟県関川村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</si>
  <si>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</si>
  <si>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</si>
  <si>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</si>
  <si>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</si>
  <si>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</si>
  <si>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</si>
  <si>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</si>
  <si>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</si>
  <si>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</si>
  <si>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</si>
  <si>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</si>
  <si>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</si>
  <si>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</si>
  <si>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</si>
  <si>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</si>
  <si>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</si>
  <si>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</si>
  <si>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</si>
  <si>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</si>
  <si>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</si>
  <si>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</si>
  <si>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</si>
  <si>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</si>
  <si>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</si>
  <si>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</si>
  <si>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</si>
  <si>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</si>
  <si>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</si>
  <si>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</si>
  <si>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</si>
  <si>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</si>
  <si>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</si>
  <si>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</si>
  <si>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</si>
  <si>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国民健康保険関川診療所特別会計</t>
    <phoneticPr fontId="5"/>
  </si>
  <si>
    <t>介護保険事業特別会計</t>
    <phoneticPr fontId="5"/>
  </si>
  <si>
    <t>後期高齢者医療特別会計</t>
    <phoneticPr fontId="5"/>
  </si>
  <si>
    <t>下水道事業会計</t>
    <phoneticPr fontId="5"/>
  </si>
  <si>
    <t>法適用企業</t>
    <phoneticPr fontId="5"/>
  </si>
  <si>
    <t>簡易水道事業会計</t>
    <phoneticPr fontId="5"/>
  </si>
  <si>
    <t>村有温泉特別会計</t>
    <phoneticPr fontId="5"/>
  </si>
  <si>
    <t>法非適用企業</t>
    <phoneticPr fontId="5"/>
  </si>
  <si>
    <t>宅地等造成特別会計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</si>
  <si>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</si>
  <si>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</si>
  <si>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</si>
  <si>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</si>
  <si>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</si>
  <si>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</si>
  <si>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</si>
  <si>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</si>
  <si>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</si>
  <si>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</si>
  <si>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</si>
  <si>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</si>
  <si>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</si>
  <si>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</si>
  <si>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</si>
  <si>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</si>
  <si>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</si>
  <si>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</si>
  <si>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</si>
  <si>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</si>
  <si>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</si>
  <si>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</si>
  <si>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</si>
  <si>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</si>
  <si>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</si>
  <si>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</si>
  <si>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</si>
  <si>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</si>
  <si>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</si>
  <si>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</si>
  <si>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</si>
  <si>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</si>
  <si>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</si>
  <si>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</si>
  <si>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</si>
  <si>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</si>
  <si>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</si>
  <si>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</si>
  <si>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</si>
  <si>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</si>
  <si>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</si>
  <si>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</si>
  <si>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</si>
  <si>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</si>
  <si>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</si>
  <si>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</si>
  <si>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</si>
  <si>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</si>
  <si>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</si>
  <si>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</si>
  <si>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</si>
  <si>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</si>
  <si>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</si>
  <si>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</si>
  <si>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</si>
  <si>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</si>
  <si>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</si>
  <si>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</si>
  <si>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</si>
  <si>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</si>
  <si>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</si>
  <si>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</si>
  <si>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</si>
  <si>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</si>
  <si>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</si>
  <si>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</si>
  <si>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</si>
  <si>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</si>
  <si>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</si>
  <si>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</si>
  <si>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</si>
  <si>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</si>
  <si>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</si>
  <si>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</si>
  <si>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</si>
  <si>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</si>
  <si>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</si>
  <si>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</si>
  <si>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</si>
  <si>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</si>
  <si>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</si>
  <si>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</si>
  <si>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</si>
  <si>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</si>
  <si>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</si>
  <si>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</si>
  <si>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</si>
  <si>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</si>
  <si>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</si>
  <si>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</si>
  <si>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</si>
  <si>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</si>
  <si>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</si>
  <si>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</si>
  <si>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</si>
  <si>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</si>
  <si>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</si>
  <si>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</si>
  <si>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</si>
  <si>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</si>
  <si>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</si>
  <si>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</si>
  <si>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</si>
  <si>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</si>
  <si>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</si>
  <si>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</si>
  <si>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</si>
  <si>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</si>
  <si>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</si>
  <si>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</si>
  <si>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</si>
  <si>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</si>
  <si>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</si>
  <si>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</si>
  <si>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</si>
  <si>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</si>
  <si>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</si>
  <si>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</si>
  <si>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</si>
  <si>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</si>
  <si>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</si>
  <si>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</si>
  <si>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</si>
  <si>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</si>
  <si>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</si>
  <si>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</si>
  <si>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</si>
  <si>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</si>
  <si>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</si>
  <si>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</si>
  <si>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</si>
  <si>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</si>
  <si>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</si>
  <si>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</si>
  <si>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</si>
  <si>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</si>
  <si>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</si>
  <si>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</si>
  <si>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</si>
  <si>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</si>
  <si>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</si>
  <si>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</si>
  <si>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</si>
  <si>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</si>
  <si>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</si>
  <si>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</si>
  <si>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</si>
  <si>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 0.02</t>
  </si>
  <si>
    <t>▲ 0.22</t>
  </si>
  <si>
    <t>一般会計</t>
  </si>
  <si>
    <t>簡易水道事業会計</t>
  </si>
  <si>
    <t>下水道事業会計</t>
  </si>
  <si>
    <t>介護保険事業特別会計</t>
  </si>
  <si>
    <t>国民健康保険関川診療所特別会計</t>
  </si>
  <si>
    <t>国民健康保険事業特別会計</t>
  </si>
  <si>
    <t>宅地等造成特別会計</t>
  </si>
  <si>
    <t>村有温泉特別会計</t>
  </si>
  <si>
    <t>その他会計（赤字）</t>
  </si>
  <si>
    <t>その他会計（黒字）</t>
  </si>
  <si>
    <t>（百万円）</t>
    <phoneticPr fontId="5"/>
  </si>
  <si>
    <t>H30</t>
    <phoneticPr fontId="5"/>
  </si>
  <si>
    <t>R01</t>
    <phoneticPr fontId="5"/>
  </si>
  <si>
    <t>R02</t>
    <phoneticPr fontId="5"/>
  </si>
  <si>
    <t>R03</t>
    <phoneticPr fontId="5"/>
  </si>
  <si>
    <t>R04</t>
    <phoneticPr fontId="5"/>
  </si>
  <si>
    <t xml:space="preserve">  </t>
    <phoneticPr fontId="2"/>
  </si>
  <si>
    <t>新潟県総合事務組合【一般会計】</t>
    <rPh sb="0" eb="3">
      <t>ニイガタケン</t>
    </rPh>
    <rPh sb="3" eb="5">
      <t>ソウゴウ</t>
    </rPh>
    <rPh sb="5" eb="7">
      <t>ジム</t>
    </rPh>
    <rPh sb="7" eb="9">
      <t>クミアイ</t>
    </rPh>
    <rPh sb="10" eb="12">
      <t>イッパン</t>
    </rPh>
    <rPh sb="12" eb="14">
      <t>カイケイ</t>
    </rPh>
    <phoneticPr fontId="2"/>
  </si>
  <si>
    <t>新潟県総合事務組合【職員退職手当支給事業特別会計】</t>
    <rPh sb="0" eb="3">
      <t>ニイガタケン</t>
    </rPh>
    <rPh sb="3" eb="5">
      <t>ソウゴウ</t>
    </rPh>
    <rPh sb="5" eb="7">
      <t>ジム</t>
    </rPh>
    <rPh sb="7" eb="9">
      <t>クミアイ</t>
    </rPh>
    <rPh sb="10" eb="12">
      <t>ショクイン</t>
    </rPh>
    <rPh sb="12" eb="14">
      <t>タイショク</t>
    </rPh>
    <rPh sb="14" eb="16">
      <t>テアテ</t>
    </rPh>
    <rPh sb="16" eb="18">
      <t>シキュウ</t>
    </rPh>
    <rPh sb="18" eb="20">
      <t>ジギョウ</t>
    </rPh>
    <rPh sb="20" eb="22">
      <t>トクベツ</t>
    </rPh>
    <rPh sb="22" eb="24">
      <t>カイケイ</t>
    </rPh>
    <phoneticPr fontId="2"/>
  </si>
  <si>
    <t>新潟県総合事務組合【消防団等公務災害補償等事業特別会計】</t>
    <rPh sb="0" eb="3">
      <t>ニイガタケン</t>
    </rPh>
    <rPh sb="3" eb="5">
      <t>ソウゴウ</t>
    </rPh>
    <rPh sb="5" eb="7">
      <t>ジム</t>
    </rPh>
    <rPh sb="7" eb="9">
      <t>クミアイ</t>
    </rPh>
    <rPh sb="10" eb="13">
      <t>ショウボウダン</t>
    </rPh>
    <rPh sb="13" eb="14">
      <t>トウ</t>
    </rPh>
    <rPh sb="14" eb="16">
      <t>コウム</t>
    </rPh>
    <rPh sb="16" eb="18">
      <t>サイガイ</t>
    </rPh>
    <rPh sb="18" eb="20">
      <t>ホショウ</t>
    </rPh>
    <rPh sb="20" eb="21">
      <t>トウ</t>
    </rPh>
    <rPh sb="21" eb="23">
      <t>ジギョウ</t>
    </rPh>
    <rPh sb="23" eb="25">
      <t>トクベツ</t>
    </rPh>
    <rPh sb="25" eb="27">
      <t>カイケイ</t>
    </rPh>
    <phoneticPr fontId="2"/>
  </si>
  <si>
    <t>新潟県総合事務組合【交通災害共済事業特別会計】</t>
    <rPh sb="0" eb="3">
      <t>ニイガタケン</t>
    </rPh>
    <rPh sb="3" eb="5">
      <t>ソウゴウ</t>
    </rPh>
    <rPh sb="5" eb="7">
      <t>ジム</t>
    </rPh>
    <rPh sb="7" eb="9">
      <t>クミアイ</t>
    </rPh>
    <rPh sb="10" eb="12">
      <t>コウツウ</t>
    </rPh>
    <rPh sb="12" eb="14">
      <t>サイガイ</t>
    </rPh>
    <rPh sb="14" eb="16">
      <t>キョウサイ</t>
    </rPh>
    <rPh sb="16" eb="18">
      <t>ジギョウ</t>
    </rPh>
    <rPh sb="18" eb="20">
      <t>トクベツ</t>
    </rPh>
    <rPh sb="20" eb="22">
      <t>カイケイ</t>
    </rPh>
    <phoneticPr fontId="2"/>
  </si>
  <si>
    <t>下越福祉行政組合【一般会計】</t>
    <rPh sb="0" eb="2">
      <t>カエツ</t>
    </rPh>
    <rPh sb="2" eb="4">
      <t>フクシ</t>
    </rPh>
    <rPh sb="4" eb="6">
      <t>ギョウセイ</t>
    </rPh>
    <rPh sb="6" eb="8">
      <t>クミアイ</t>
    </rPh>
    <rPh sb="9" eb="11">
      <t>イッパン</t>
    </rPh>
    <rPh sb="11" eb="13">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</si>
  <si>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</si>
  <si>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</si>
  <si>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むらづくり総合対策基金</t>
    <rPh sb="5" eb="7">
      <t>ソウゴウ</t>
    </rPh>
    <rPh sb="7" eb="9">
      <t>タイサク</t>
    </rPh>
    <rPh sb="9" eb="11">
      <t>キキン</t>
    </rPh>
    <phoneticPr fontId="5"/>
  </si>
  <si>
    <t>教育施設整備基金</t>
    <rPh sb="0" eb="2">
      <t>キョウイク</t>
    </rPh>
    <rPh sb="2" eb="4">
      <t>シセツ</t>
    </rPh>
    <rPh sb="4" eb="6">
      <t>セイビ</t>
    </rPh>
    <rPh sb="6" eb="8">
      <t>キキン</t>
    </rPh>
    <phoneticPr fontId="2"/>
  </si>
  <si>
    <t>社会福祉総合対策基金</t>
    <rPh sb="0" eb="2">
      <t>シャカイ</t>
    </rPh>
    <rPh sb="2" eb="4">
      <t>フクシ</t>
    </rPh>
    <rPh sb="4" eb="6">
      <t>ソウゴウ</t>
    </rPh>
    <rPh sb="6" eb="8">
      <t>タイサク</t>
    </rPh>
    <rPh sb="8" eb="10">
      <t>キキン</t>
    </rPh>
    <phoneticPr fontId="2"/>
  </si>
  <si>
    <t>商工観光振興対策基金</t>
    <rPh sb="0" eb="2">
      <t>ショウコウ</t>
    </rPh>
    <rPh sb="2" eb="4">
      <t>カンコウ</t>
    </rPh>
    <rPh sb="4" eb="6">
      <t>シンコウ</t>
    </rPh>
    <rPh sb="6" eb="8">
      <t>タイサク</t>
    </rPh>
    <rPh sb="8" eb="10">
      <t>キキン</t>
    </rPh>
    <phoneticPr fontId="2"/>
  </si>
  <si>
    <t>庁舎管理基金</t>
    <rPh sb="0" eb="2">
      <t>チョウシャ</t>
    </rPh>
    <rPh sb="2" eb="4">
      <t>カンリ</t>
    </rPh>
    <rPh sb="4" eb="6">
      <t>キキン</t>
    </rPh>
    <phoneticPr fontId="2"/>
  </si>
  <si>
    <t>関川村自然環境管理公社</t>
    <rPh sb="0" eb="3">
      <t>セキカワムラ</t>
    </rPh>
    <rPh sb="3" eb="5">
      <t>シゼン</t>
    </rPh>
    <rPh sb="5" eb="7">
      <t>カンキョウ</t>
    </rPh>
    <rPh sb="7" eb="9">
      <t>カンリ</t>
    </rPh>
    <rPh sb="9" eb="11">
      <t>コウシャ</t>
    </rPh>
    <phoneticPr fontId="2"/>
  </si>
  <si>
    <t>パワープラント関川</t>
    <rPh sb="7" eb="9">
      <t>セキカワ</t>
    </rPh>
    <phoneticPr fontId="2"/>
  </si>
  <si>
    <t>-</t>
    <phoneticPr fontId="2"/>
  </si>
  <si>
    <t>新潟県総合事務組合【非常勤職員公務災害補償等特別会計】</t>
    <rPh sb="0" eb="3">
      <t>ニイガタケン</t>
    </rPh>
    <rPh sb="3" eb="5">
      <t>ソウゴウ</t>
    </rPh>
    <rPh sb="5" eb="7">
      <t>ジム</t>
    </rPh>
    <rPh sb="7" eb="9">
      <t>クミアイ</t>
    </rPh>
    <rPh sb="10" eb="13">
      <t>ヒジョウキン</t>
    </rPh>
    <rPh sb="13" eb="15">
      <t>ショクイン</t>
    </rPh>
    <rPh sb="15" eb="17">
      <t>コウム</t>
    </rPh>
    <rPh sb="17" eb="19">
      <t>サイガイ</t>
    </rPh>
    <rPh sb="19" eb="21">
      <t>ホショウ</t>
    </rPh>
    <rPh sb="21" eb="22">
      <t>トウ</t>
    </rPh>
    <rPh sb="22" eb="24">
      <t>トクベツ</t>
    </rPh>
    <rPh sb="24" eb="26">
      <t>カイケイ</t>
    </rPh>
    <phoneticPr fontId="2"/>
  </si>
  <si>
    <t>新潟県総合事務組合【消防賞じゅつ等支給事業特別会計】</t>
    <rPh sb="0" eb="3">
      <t>ニイガタケン</t>
    </rPh>
    <rPh sb="3" eb="5">
      <t>ソウゴウ</t>
    </rPh>
    <rPh sb="5" eb="7">
      <t>ジム</t>
    </rPh>
    <rPh sb="7" eb="9">
      <t>クミアイ</t>
    </rPh>
    <rPh sb="10" eb="12">
      <t>ショウボウ</t>
    </rPh>
    <rPh sb="12" eb="13">
      <t>ショウ</t>
    </rPh>
    <rPh sb="16" eb="17">
      <t>トウ</t>
    </rPh>
    <rPh sb="17" eb="19">
      <t>シキュウ</t>
    </rPh>
    <rPh sb="19" eb="21">
      <t>ジギョウ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</si>
</sst>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27C7-4F7F-BC70-5527F4B2B8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121148</c:v>
                </c:pt>
                <c:pt idx="1">
                  <c:v>108058</c:v>
                </c:pt>
                <c:pt idx="2">
                  <c:v>103599</c:v>
                </c:pt>
                <c:pt idx="3">
                  <c:v>138614</c:v>
                </c:pt>
                <c:pt idx="4">
                  <c:v>97631</c:v>
                </c:pt>
              </c:numCache>
            </c:numRef>
          </c:val>
          <c:smooth val="0"/>
          <c:extLst>
            <c:ext xmlns:c16="http://schemas.microsoft.com/office/drawing/2014/chart" uri="{C3380CC4-5D6E-409C-BE32-E72D297353CC}">
              <c16:uniqueId val="{00000001-27C7-4F7F-BC70-5527F4B2B8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4.5199999999999996</c:v>
                </c:pt>
                <c:pt idx="1">
                  <c:v>4.42</c:v>
                </c:pt>
                <c:pt idx="2">
                  <c:v>5.15</c:v>
                </c:pt>
                <c:pt idx="3">
                  <c:v>5.49</c:v>
                </c:pt>
                <c:pt idx="4">
                  <c:v>5.57</c:v>
                </c:pt>
              </c:numCache>
            </c:numRef>
          </c:val>
          <c:extLst>
            <c:ext xmlns:c16="http://schemas.microsoft.com/office/drawing/2014/chart" uri="{C3380CC4-5D6E-409C-BE32-E72D297353CC}">
              <c16:uniqueId val="{00000000-8096-4DDC-892A-36AB93D561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21.57</c:v>
                </c:pt>
                <c:pt idx="1">
                  <c:v>21.25</c:v>
                </c:pt>
                <c:pt idx="2">
                  <c:v>20.53</c:v>
                </c:pt>
                <c:pt idx="3">
                  <c:v>18.399999999999999</c:v>
                </c:pt>
                <c:pt idx="4">
                  <c:v>19.399999999999999</c:v>
                </c:pt>
              </c:numCache>
            </c:numRef>
          </c:val>
          <c:extLst>
            <c:ext xmlns:c16="http://schemas.microsoft.com/office/drawing/2014/chart" uri="{C3380CC4-5D6E-409C-BE32-E72D297353CC}">
              <c16:uniqueId val="{00000001-8096-4DDC-892A-36AB93D561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-0.02</c:v>
                </c:pt>
                <c:pt idx="2">
                  <c:v>0.89</c:v>
                </c:pt>
                <c:pt idx="3">
                  <c:v>0.88</c:v>
                </c:pt>
                <c:pt idx="4">
                  <c:v>-0.22</c:v>
                </c:pt>
              </c:numCache>
            </c:numRef>
          </c:val>
          <c:smooth val="0"/>
          <c:extLst>
            <c:ext xmlns:c16="http://schemas.microsoft.com/office/drawing/2014/chart" uri="{C3380CC4-5D6E-409C-BE32-E72D297353CC}">
              <c16:uniqueId val="{00000002-8096-4DDC-892A-36AB93D561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5.94</c:v>
                </c:pt>
                <c:pt idx="2">
                  <c:v>#N/A</c:v>
                </c:pt>
                <c:pt idx="3">
                  <c:v>6.51</c:v>
                </c:pt>
                <c:pt idx="4">
                  <c:v>#N/A</c:v>
                </c:pt>
                <c:pt idx="5">
                  <c:v>0</c:v>
                </c:pt>
                <c:pt idx="6">
                  <c:v>#N/A</c:v>
                </c:pt>
                <c:pt idx="7">
                  <c:v>0</c:v>
                </c:pt>
                <c:pt idx="8">
                  <c:v>#N/A</c:v>
                </c:pt>
                <c:pt idx="9">
                  <c:v>0</c:v>
                </c:pt>
              </c:numCache>
            </c:numRef>
          </c:val>
          <c:extLst>
            <c:ext xmlns:c16="http://schemas.microsoft.com/office/drawing/2014/chart" uri="{C3380CC4-5D6E-409C-BE32-E72D297353CC}">
              <c16:uniqueId val="{00000000-26CA-4B43-A77B-454899CED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CA-4B43-A77B-454899CEDF49}"/>
            </c:ext>
          </c:extLst>
        </c:ser>
        <c:ser>
          <c:idx val="2"/>
          <c:order val="2"/>
          <c:tx>
            <c:strRef>
              <c:f>データシート!$A$29</c:f>
              <c:strCache>
                <c:ptCount val="1"/>
                <c:pt idx="0">
                  <c:v>村有温泉特別会計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0.06</c:v>
                </c:pt>
                <c:pt idx="6">
                  <c:v>#N/A</c:v>
                </c:pt>
                <c:pt idx="7">
                  <c:v>0.06</c:v>
                </c:pt>
                <c:pt idx="8">
                  <c:v>#N/A</c:v>
                </c:pt>
                <c:pt idx="9">
                  <c:v>0.04</c:v>
                </c:pt>
              </c:numCache>
            </c:numRef>
          </c:val>
          <c:extLst>
            <c:ext xmlns:c16="http://schemas.microsoft.com/office/drawing/2014/chart" uri="{C3380CC4-5D6E-409C-BE32-E72D297353CC}">
              <c16:uniqueId val="{00000002-26CA-4B43-A77B-454899CEDF49}"/>
            </c:ext>
          </c:extLst>
        </c:ser>
        <c:ser>
          <c:idx val="3"/>
          <c:order val="3"/>
          <c:tx>
            <c:strRef>
              <c:f>データシート!$A$30</c:f>
              <c:strCache>
                <c:ptCount val="1"/>
                <c:pt idx="0">
                  <c:v>宅地等造成特別会計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3-26CA-4B43-A77B-454899CEDF4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0.62</c:v>
                </c:pt>
                <c:pt idx="2">
                  <c:v>#N/A</c:v>
                </c:pt>
                <c:pt idx="3">
                  <c:v>0.73</c:v>
                </c:pt>
                <c:pt idx="4">
                  <c:v>#N/A</c:v>
                </c:pt>
                <c:pt idx="5">
                  <c:v>0.9</c:v>
                </c:pt>
                <c:pt idx="6">
                  <c:v>#N/A</c:v>
                </c:pt>
                <c:pt idx="7">
                  <c:v>0.18</c:v>
                </c:pt>
                <c:pt idx="8">
                  <c:v>#N/A</c:v>
                </c:pt>
                <c:pt idx="9">
                  <c:v>0.22</c:v>
                </c:pt>
              </c:numCache>
            </c:numRef>
          </c:val>
          <c:extLst>
            <c:ext xmlns:c16="http://schemas.microsoft.com/office/drawing/2014/chart" uri="{C3380CC4-5D6E-409C-BE32-E72D297353CC}">
              <c16:uniqueId val="{00000004-26CA-4B43-A77B-454899CEDF49}"/>
            </c:ext>
          </c:extLst>
        </c:ser>
        <c:ser>
          <c:idx val="5"/>
          <c:order val="5"/>
          <c:tx>
            <c:strRef>
              <c:f>データシート!$A$32</c:f>
              <c:strCache>
                <c:ptCount val="1"/>
                <c:pt idx="0">
                  <c:v>国民健康保険関川診療所特別会計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0.2</c:v>
                </c:pt>
                <c:pt idx="4">
                  <c:v>#N/A</c:v>
                </c:pt>
                <c:pt idx="5">
                  <c:v>0.3</c:v>
                </c:pt>
                <c:pt idx="6">
                  <c:v>#N/A</c:v>
                </c:pt>
                <c:pt idx="7">
                  <c:v>0.44</c:v>
                </c:pt>
                <c:pt idx="8">
                  <c:v>#N/A</c:v>
                </c:pt>
                <c:pt idx="9">
                  <c:v>0.49</c:v>
                </c:pt>
              </c:numCache>
            </c:numRef>
          </c:val>
          <c:extLst>
            <c:ext xmlns:c16="http://schemas.microsoft.com/office/drawing/2014/chart" uri="{C3380CC4-5D6E-409C-BE32-E72D297353CC}">
              <c16:uniqueId val="{00000005-26CA-4B43-A77B-454899CEDF4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2.0099999999999998</c:v>
                </c:pt>
                <c:pt idx="2">
                  <c:v>#N/A</c:v>
                </c:pt>
                <c:pt idx="3">
                  <c:v>1.36</c:v>
                </c:pt>
                <c:pt idx="4">
                  <c:v>#N/A</c:v>
                </c:pt>
                <c:pt idx="5">
                  <c:v>1.84</c:v>
                </c:pt>
                <c:pt idx="6">
                  <c:v>#N/A</c:v>
                </c:pt>
                <c:pt idx="7">
                  <c:v>2.06</c:v>
                </c:pt>
                <c:pt idx="8">
                  <c:v>#N/A</c:v>
                </c:pt>
                <c:pt idx="9">
                  <c:v>2.27</c:v>
                </c:pt>
              </c:numCache>
            </c:numRef>
          </c:val>
          <c:extLst>
            <c:ext xmlns:c16="http://schemas.microsoft.com/office/drawing/2014/chart" uri="{C3380CC4-5D6E-409C-BE32-E72D297353CC}">
              <c16:uniqueId val="{00000006-26CA-4B43-A77B-454899CEDF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1.82</c:v>
                </c:pt>
                <c:pt idx="6">
                  <c:v>#N/A</c:v>
                </c:pt>
                <c:pt idx="7">
                  <c:v>2.52</c:v>
                </c:pt>
                <c:pt idx="8">
                  <c:v>#N/A</c:v>
                </c:pt>
                <c:pt idx="9">
                  <c:v>3.89</c:v>
                </c:pt>
              </c:numCache>
            </c:numRef>
          </c:val>
          <c:extLst>
            <c:ext xmlns:c16="http://schemas.microsoft.com/office/drawing/2014/chart" uri="{C3380CC4-5D6E-409C-BE32-E72D297353CC}">
              <c16:uniqueId val="{00000007-26CA-4B43-A77B-454899CEDF49}"/>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4.91</c:v>
                </c:pt>
                <c:pt idx="6">
                  <c:v>#N/A</c:v>
                </c:pt>
                <c:pt idx="7">
                  <c:v>4.1900000000000004</c:v>
                </c:pt>
                <c:pt idx="8">
                  <c:v>#N/A</c:v>
                </c:pt>
                <c:pt idx="9">
                  <c:v>4.3</c:v>
                </c:pt>
              </c:numCache>
            </c:numRef>
          </c:val>
          <c:extLst>
            <c:ext xmlns:c16="http://schemas.microsoft.com/office/drawing/2014/chart" uri="{C3380CC4-5D6E-409C-BE32-E72D297353CC}">
              <c16:uniqueId val="{00000008-26CA-4B43-A77B-454899CEDF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4.5199999999999996</c:v>
                </c:pt>
                <c:pt idx="2">
                  <c:v>#N/A</c:v>
                </c:pt>
                <c:pt idx="3">
                  <c:v>4.42</c:v>
                </c:pt>
                <c:pt idx="4">
                  <c:v>#N/A</c:v>
                </c:pt>
                <c:pt idx="5">
                  <c:v>5.14</c:v>
                </c:pt>
                <c:pt idx="6">
                  <c:v>#N/A</c:v>
                </c:pt>
                <c:pt idx="7">
                  <c:v>5.49</c:v>
                </c:pt>
                <c:pt idx="8">
                  <c:v>#N/A</c:v>
                </c:pt>
                <c:pt idx="9">
                  <c:v>5.56</c:v>
                </c:pt>
              </c:numCache>
            </c:numRef>
          </c:val>
          <c:extLst>
            <c:ext xmlns:c16="http://schemas.microsoft.com/office/drawing/2014/chart" uri="{C3380CC4-5D6E-409C-BE32-E72D297353CC}">
              <c16:uniqueId val="{00000009-26CA-4B43-A77B-454899CEDF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633</c:v>
                </c:pt>
                <c:pt idx="5">
                  <c:v>638</c:v>
                </c:pt>
                <c:pt idx="8">
                  <c:v>643</c:v>
                </c:pt>
                <c:pt idx="11">
                  <c:v>666</c:v>
                </c:pt>
                <c:pt idx="14">
                  <c:v>625</c:v>
                </c:pt>
              </c:numCache>
            </c:numRef>
          </c:val>
          <c:extLst>
            <c:ext xmlns:c16="http://schemas.microsoft.com/office/drawing/2014/chart" uri="{C3380CC4-5D6E-409C-BE32-E72D297353CC}">
              <c16:uniqueId val="{00000000-76D4-4DE6-8382-7E29C09B60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4-4DE6-8382-7E29C09B60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76D4-4DE6-8382-7E29C09B60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43</c:v>
                </c:pt>
                <c:pt idx="3">
                  <c:v>40</c:v>
                </c:pt>
                <c:pt idx="6">
                  <c:v>40</c:v>
                </c:pt>
                <c:pt idx="9">
                  <c:v>43</c:v>
                </c:pt>
                <c:pt idx="12">
                  <c:v>46</c:v>
                </c:pt>
              </c:numCache>
            </c:numRef>
          </c:val>
          <c:extLst>
            <c:ext xmlns:c16="http://schemas.microsoft.com/office/drawing/2014/chart" uri="{C3380CC4-5D6E-409C-BE32-E72D297353CC}">
              <c16:uniqueId val="{00000003-76D4-4DE6-8382-7E29C09B60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298</c:v>
                </c:pt>
                <c:pt idx="3">
                  <c:v>291</c:v>
                </c:pt>
                <c:pt idx="6">
                  <c:v>314</c:v>
                </c:pt>
                <c:pt idx="9">
                  <c:v>326</c:v>
                </c:pt>
                <c:pt idx="12">
                  <c:v>350</c:v>
                </c:pt>
              </c:numCache>
            </c:numRef>
          </c:val>
          <c:extLst>
            <c:ext xmlns:c16="http://schemas.microsoft.com/office/drawing/2014/chart" uri="{C3380CC4-5D6E-409C-BE32-E72D297353CC}">
              <c16:uniqueId val="{00000004-76D4-4DE6-8382-7E29C09B60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4-4DE6-8382-7E29C09B60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4-4DE6-8382-7E29C09B60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547</c:v>
                </c:pt>
                <c:pt idx="3">
                  <c:v>563</c:v>
                </c:pt>
                <c:pt idx="6">
                  <c:v>591</c:v>
                </c:pt>
                <c:pt idx="9">
                  <c:v>642</c:v>
                </c:pt>
                <c:pt idx="12">
                  <c:v>606</c:v>
                </c:pt>
              </c:numCache>
            </c:numRef>
          </c:val>
          <c:extLst>
            <c:ext xmlns:c16="http://schemas.microsoft.com/office/drawing/2014/chart" uri="{C3380CC4-5D6E-409C-BE32-E72D297353CC}">
              <c16:uniqueId val="{00000007-76D4-4DE6-8382-7E29C09B60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258</c:v>
                </c:pt>
                <c:pt idx="2">
                  <c:v>#N/A</c:v>
                </c:pt>
                <c:pt idx="3">
                  <c:v>#N/A</c:v>
                </c:pt>
                <c:pt idx="4">
                  <c:v>256</c:v>
                </c:pt>
                <c:pt idx="5">
                  <c:v>#N/A</c:v>
                </c:pt>
                <c:pt idx="6">
                  <c:v>#N/A</c:v>
                </c:pt>
                <c:pt idx="7">
                  <c:v>302</c:v>
                </c:pt>
                <c:pt idx="8">
                  <c:v>#N/A</c:v>
                </c:pt>
                <c:pt idx="9">
                  <c:v>#N/A</c:v>
                </c:pt>
                <c:pt idx="10">
                  <c:v>345</c:v>
                </c:pt>
                <c:pt idx="11">
                  <c:v>#N/A</c:v>
                </c:pt>
                <c:pt idx="12">
                  <c:v>#N/A</c:v>
                </c:pt>
                <c:pt idx="13">
                  <c:v>377</c:v>
                </c:pt>
                <c:pt idx="14">
                  <c:v>#N/A</c:v>
                </c:pt>
              </c:numCache>
            </c:numRef>
          </c:val>
          <c:smooth val="0"/>
          <c:extLst>
            <c:ext xmlns:c16="http://schemas.microsoft.com/office/drawing/2014/chart" uri="{C3380CC4-5D6E-409C-BE32-E72D297353CC}">
              <c16:uniqueId val="{00000008-76D4-4DE6-8382-7E29C09B60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6416</c:v>
                </c:pt>
                <c:pt idx="5">
                  <c:v>6212</c:v>
                </c:pt>
                <c:pt idx="8">
                  <c:v>6027</c:v>
                </c:pt>
                <c:pt idx="11">
                  <c:v>5728</c:v>
                </c:pt>
                <c:pt idx="14">
                  <c:v>5669</c:v>
                </c:pt>
              </c:numCache>
            </c:numRef>
          </c:val>
          <c:extLst>
            <c:ext xmlns:c16="http://schemas.microsoft.com/office/drawing/2014/chart" uri="{C3380CC4-5D6E-409C-BE32-E72D297353CC}">
              <c16:uniqueId val="{00000000-744A-4B7E-9109-520062EC5C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83</c:v>
                </c:pt>
                <c:pt idx="5">
                  <c:v>53</c:v>
                </c:pt>
                <c:pt idx="8">
                  <c:v>49</c:v>
                </c:pt>
                <c:pt idx="11">
                  <c:v>37</c:v>
                </c:pt>
                <c:pt idx="14">
                  <c:v>22</c:v>
                </c:pt>
              </c:numCache>
            </c:numRef>
          </c:val>
          <c:extLst>
            <c:ext xmlns:c16="http://schemas.microsoft.com/office/drawing/2014/chart" uri="{C3380CC4-5D6E-409C-BE32-E72D297353CC}">
              <c16:uniqueId val="{00000001-744A-4B7E-9109-520062EC5C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1714</c:v>
                </c:pt>
                <c:pt idx="5">
                  <c:v>1861</c:v>
                </c:pt>
                <c:pt idx="8">
                  <c:v>1918</c:v>
                </c:pt>
                <c:pt idx="11">
                  <c:v>2109</c:v>
                </c:pt>
                <c:pt idx="14">
                  <c:v>2138</c:v>
                </c:pt>
              </c:numCache>
            </c:numRef>
          </c:val>
          <c:extLst>
            <c:ext xmlns:c16="http://schemas.microsoft.com/office/drawing/2014/chart" uri="{C3380CC4-5D6E-409C-BE32-E72D297353CC}">
              <c16:uniqueId val="{00000002-744A-4B7E-9109-520062EC5C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4A-4B7E-9109-520062EC5C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4A-4B7E-9109-520062EC5C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4A-4B7E-9109-520062EC5C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944</c:v>
                </c:pt>
                <c:pt idx="3">
                  <c:v>907</c:v>
                </c:pt>
                <c:pt idx="6">
                  <c:v>894</c:v>
                </c:pt>
                <c:pt idx="9">
                  <c:v>911</c:v>
                </c:pt>
                <c:pt idx="12">
                  <c:v>850</c:v>
                </c:pt>
              </c:numCache>
            </c:numRef>
          </c:val>
          <c:extLst>
            <c:ext xmlns:c16="http://schemas.microsoft.com/office/drawing/2014/chart" uri="{C3380CC4-5D6E-409C-BE32-E72D297353CC}">
              <c16:uniqueId val="{00000006-744A-4B7E-9109-520062EC5C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c:v>
                </c:pt>
                <c:pt idx="3">
                  <c:v>80</c:v>
                </c:pt>
                <c:pt idx="6">
                  <c:v>84</c:v>
                </c:pt>
                <c:pt idx="9">
                  <c:v>81</c:v>
                </c:pt>
                <c:pt idx="12">
                  <c:v>74</c:v>
                </c:pt>
              </c:numCache>
            </c:numRef>
          </c:val>
          <c:extLst>
            <c:ext xmlns:c16="http://schemas.microsoft.com/office/drawing/2014/chart" uri="{C3380CC4-5D6E-409C-BE32-E72D297353CC}">
              <c16:uniqueId val="{00000007-744A-4B7E-9109-520062EC5C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2730</c:v>
                </c:pt>
                <c:pt idx="3">
                  <c:v>2757</c:v>
                </c:pt>
                <c:pt idx="6">
                  <c:v>2710</c:v>
                </c:pt>
                <c:pt idx="9">
                  <c:v>2631</c:v>
                </c:pt>
                <c:pt idx="12">
                  <c:v>2595</c:v>
                </c:pt>
              </c:numCache>
            </c:numRef>
          </c:val>
          <c:extLst>
            <c:ext xmlns:c16="http://schemas.microsoft.com/office/drawing/2014/chart" uri="{C3380CC4-5D6E-409C-BE32-E72D297353CC}">
              <c16:uniqueId val="{00000008-744A-4B7E-9109-520062EC5C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336</c:v>
                </c:pt>
                <c:pt idx="3">
                  <c:v>204</c:v>
                </c:pt>
                <c:pt idx="6">
                  <c:v>95</c:v>
                </c:pt>
                <c:pt idx="9">
                  <c:v>71</c:v>
                </c:pt>
                <c:pt idx="12">
                  <c:v>53</c:v>
                </c:pt>
              </c:numCache>
            </c:numRef>
          </c:val>
          <c:extLst>
            <c:ext xmlns:c16="http://schemas.microsoft.com/office/drawing/2014/chart" uri="{C3380CC4-5D6E-409C-BE32-E72D297353CC}">
              <c16:uniqueId val="{00000009-744A-4B7E-9109-520062EC5C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5311</c:v>
                </c:pt>
                <c:pt idx="3">
                  <c:v>5225</c:v>
                </c:pt>
                <c:pt idx="6">
                  <c:v>5104</c:v>
                </c:pt>
                <c:pt idx="9">
                  <c:v>4887</c:v>
                </c:pt>
                <c:pt idx="12">
                  <c:v>4949</c:v>
                </c:pt>
              </c:numCache>
            </c:numRef>
          </c:val>
          <c:extLst>
            <c:ext xmlns:c16="http://schemas.microsoft.com/office/drawing/2014/chart" uri="{C3380CC4-5D6E-409C-BE32-E72D297353CC}">
              <c16:uniqueId val="{0000000A-744A-4B7E-9109-520062EC5C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1183</c:v>
                </c:pt>
                <c:pt idx="2">
                  <c:v>#N/A</c:v>
                </c:pt>
                <c:pt idx="3">
                  <c:v>#N/A</c:v>
                </c:pt>
                <c:pt idx="4">
                  <c:v>1047</c:v>
                </c:pt>
                <c:pt idx="5">
                  <c:v>#N/A</c:v>
                </c:pt>
                <c:pt idx="6">
                  <c:v>#N/A</c:v>
                </c:pt>
                <c:pt idx="7">
                  <c:v>893</c:v>
                </c:pt>
                <c:pt idx="8">
                  <c:v>#N/A</c:v>
                </c:pt>
                <c:pt idx="9">
                  <c:v>#N/A</c:v>
                </c:pt>
                <c:pt idx="10">
                  <c:v>707</c:v>
                </c:pt>
                <c:pt idx="11">
                  <c:v>#N/A</c:v>
                </c:pt>
                <c:pt idx="12">
                  <c:v>#N/A</c:v>
                </c:pt>
                <c:pt idx="13">
                  <c:v>692</c:v>
                </c:pt>
                <c:pt idx="14">
                  <c:v>#N/A</c:v>
                </c:pt>
              </c:numCache>
            </c:numRef>
          </c:val>
          <c:smooth val="0"/>
          <c:extLst>
            <c:ext xmlns:c16="http://schemas.microsoft.com/office/drawing/2014/chart" uri="{C3380CC4-5D6E-409C-BE32-E72D297353CC}">
              <c16:uniqueId val="{0000000B-744A-4B7E-9109-520062EC5C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670</c:v>
                </c:pt>
                <c:pt idx="1">
                  <c:v>670</c:v>
                </c:pt>
                <c:pt idx="2">
                  <c:v>670</c:v>
                </c:pt>
              </c:numCache>
            </c:numRef>
          </c:val>
          <c:extLst>
            <c:ext xmlns:c16="http://schemas.microsoft.com/office/drawing/2014/chart" uri="{C3380CC4-5D6E-409C-BE32-E72D297353CC}">
              <c16:uniqueId val="{00000000-8CC1-46B1-8C30-1E8240EF8F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8CC1-46B1-8C30-1E8240EF8F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838</c:v>
                </c:pt>
                <c:pt idx="1">
                  <c:v>982</c:v>
                </c:pt>
                <c:pt idx="2">
                  <c:v>972</c:v>
                </c:pt>
              </c:numCache>
            </c:numRef>
          </c:val>
          <c:extLst>
            <c:ext xmlns:c16="http://schemas.microsoft.com/office/drawing/2014/chart" uri="{C3380CC4-5D6E-409C-BE32-E72D297353CC}">
              <c16:uniqueId val="{00000002-8CC1-46B1-8C30-1E8240EF8F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元利償還金は減少しているものの、公営企業債への繰出金が増加し、普通交付税が減少している状況のため実質公債費比率は上昇している状況。今後災害復旧事業の返済も始まるため、借入額の抑制に取り組む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災害復旧で残高は増えているものの、地方債の償還が進んでいることもあって前年度比では微減となっている。令和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年度以降も災害復旧の借入は増加し、かつ交付税措置率が比較的低い一般単独事業の割合が増加する見込みのため、充当可能基金への積み立てなどで返済に備える必要がある。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新潟県関川村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財政調整基金の取崩しは行わなかったが、特定目的基金の取崩しを行ったため総額は減少している。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災害復旧と物価高騰により、基金の取崩しが増える見込みのため、歳出削減を行い取り崩し額を抑える。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むらづくり総合対策基金：総合的なむらづくりの推進を図る。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教育施設整備基金：教育施設の整備促進を図る。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社会福祉総合対策基金：社会福祉施作の推進を図る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商工観光振興対策基金：商工観光の振興と施設の整備を図る。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庁舎管理基金：役場庁舎等の機能の保全を図る。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むらづくり総合対策基金：公共施設総合管理計画・個別施設計画の策定等のために取崩し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教育施設整備基金：学校・社会教育施設の工事の財源として取崩し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災害により多額の取り崩しが発生する見込みの財政調整基金への計画的な積立と、災害関係の地方債の償還に備えた減債基金への積み立てを行う。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年度は基金運用利子分の積み立てを行った。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災害復旧や物価高騰のため、多額の取崩しが見込まれる。歳出の削減を行って取り崩し額を抑える。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今後の地方債の返済が増える見込みのため、計画的に減債基金に積み立てる必要がある。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6B9FC1D-C07A-4BF3-B276-52B3BF7FD09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E50FF5-4921-44C6-AE2D-C913E99FA42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D1DD538-ACA4-4036-9BD7-4B8AA0C319A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332E7D2-128D-43BC-9B93-40B78352E2D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9D6989-49FF-4763-A2BF-CEDBC665AE7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D058781-E490-4223-8DBE-EE28C4A5488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AD847C2-8086-4CFA-97FE-52C66FCB02C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07AAAD2-36BF-440E-9D46-FFFADBCB4E8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E973FB2-C541-4F94-ADB8-52B945467DC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A960202-CFFC-4305-A54F-DF696EABC5A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4,979
299.61
6,611,955
6,132,272
192,254
3,453,276
4,948,612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09334A6-C657-4A2C-BD14-1CB21277D5B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036A9D2-7877-4EFB-8B17-7DA9AA8EF34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A263A09-DF2C-41F9-97FD-B4A0C062596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19DBAEB-F269-480D-B9A4-DC1E2BB4617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74336E1-CC3D-4A70-903A-21FB9540E44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BB540E4-20A4-48CA-A6EF-796D76F82C6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5B78828-1510-4146-AF63-8326756716B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3BD07F3-C564-4022-94D9-A0CEE036CA3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1E20BBF-C2D3-436D-8C42-371C5B6ECF1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41E1918-DA77-4E20-A6AB-1ED0F46400B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6D3A336-FB63-45B8-9045-F10E79C002F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D76601C-CB22-4C88-A904-19780978A3A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9A0C074-1BE0-4C57-B113-CDE48497104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5F7069-EF52-4635-B3D0-E8AEEC6FF6C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81B78DF-8CFB-4B0E-BB3C-3099EF1ABF6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BD1EDBD-2B8D-41CF-B9F1-F2C59854CBE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1A1DD6A-4C57-49F7-811B-D96CA1FC5D7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33E1139-8E1E-4625-A817-54E61FCCF9F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4B10C05-F294-4644-95B7-581ABE43A65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46500B1-77CF-47B5-BCBE-0647BBF1667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78EC33A-B3A6-4197-9752-46CEA5E7749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5AAD20E-6F34-407F-9803-C6AFA6162DD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E6B3C74-20CF-4B2B-B21D-09B7DC3C035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322584B-F883-4D7D-8043-C3E5FF7B17E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CFAED28-6DBE-4105-B74F-CC1A6E9B95D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1E14F26-0A23-448D-B77C-19241480893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1BCCF67-E7E4-4C94-81F5-B4AD81BF1CE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6B8C063-64CC-4749-A81B-0D4C3508EAE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FF0E2BE-7ECB-4924-B2D8-DA3FC0F644D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3E66A87-39FA-43DD-B008-6637B7074C9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C1E386C-869A-4FAE-A92C-06007A6DA1A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9711514-9EEC-4120-9E85-8864CFCA3DE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11CCA97-EFC6-45B5-AA97-743539C8882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B92643D-4C45-4673-B365-EF09D89AEDF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8D56D9C-110B-485D-93C3-07136781595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3810998-4431-4530-9A1B-4AC49DBC0AA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18E8F98-CCF8-47F3-A85C-CBB91920016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村内に大企業がなく、高齢化が進んでいることもあり、自主財源が少なく、類似団体より低い数値で推移している。自主財源の確保を行いながら、効率的な行政運営に努める。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3FF24E8-1B34-443D-AF6F-072DED09308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9C4B0489-9398-4D6A-B09B-E96B82714B2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E123542-1FEB-47F8-B560-C378081FC49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EAF8456-D687-44FD-9C7C-A3CB781BC28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60D53659-1C51-4ED5-A6CC-97F37FC599F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A971B71-258C-4163-9DCE-D558682648D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31E270B5-24D1-484E-91F3-EABB02652AA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D1479F3-1A9F-4BE6-8487-3274627F4D48}"/>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D23D5FE1-0668-4383-9E57-AC024ECBF74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E783DAB-650B-4AEF-B352-0AB05E02352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6AA14D0-B9E0-48EB-BD9D-F669617E38D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2A8883F0-3F29-4BEC-954C-96C167ADD13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9DB367C-6C61-4B6D-9B40-D157C42C20A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49B6DC6-ED32-42A6-A0BA-E09A728D126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CB4134D5-3CB3-45A8-BB7A-B41BDBB9A204}"/>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7AB2F29E-5981-49E3-9FB5-555C9BD5D0A8}"/>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486F3609-2F51-4024-A8BC-DF77795F7A98}"/>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A340C1A8-DB70-43D1-B410-B8BAC17B76F9}"/>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CC868BEE-E0A0-4BFC-81D6-F5B02CDD5177}"/>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DCBCCA75-9A79-48BE-A9E1-EEEBA0478ED4}"/>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9CC288BA-53D5-4DEB-A712-BF3898819BE5}"/>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E037AC57-46A5-4F97-81C5-6F92897446FC}"/>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8D03D6D2-DF76-4D2B-9306-EE47CE38949E}"/>
            </a:ext>
          </a:extLst>
        </xdr:cNvPr>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E02ED5CD-D1C1-48A4-95A0-93FFD5C1CDCF}"/>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3E2F389C-1B94-4BE3-AE09-A1FAC8802303}"/>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857A4893-B00F-4316-AB10-F32D9AC256B5}"/>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8F5F4A16-709D-41F6-ACE0-980C27EC32C9}"/>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9356298A-AC9D-48EA-B6E1-3687B487B276}"/>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9D829943-B99D-4C9A-8469-546C279BB112}"/>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7A26103C-1D59-445B-B1CC-B36B1AE3B40C}"/>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ED961C80-E2AF-4AB1-860F-1483427FC05C}"/>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A644EC1B-F0E4-4F41-875D-A73C478F614F}"/>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EC9C9B5C-B1E4-4C4A-810E-A415A3D02282}"/>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AC4D695-628B-49CB-8BB1-37CDD6FF884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B2649A6-4E52-4491-87EA-7F646ACF4C6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D5DC86C-7ECF-48ED-B1D6-379FA6B9E43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75C52ED-72CE-450C-9FCC-07DDAD85519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2F50B7F-7050-418A-9A77-743F535F71D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A8B2F444-79D3-458B-B351-E92FA516EA4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375053CB-CEC0-4BCC-AD9A-0F13973C95E6}"/>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2FDC16F-1DBA-4BCF-83C8-39CD29411FE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CD23F8DD-9F5D-4332-98D9-557B6FB464EC}"/>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A91E367C-7A37-43CC-8837-8788096C4AC8}"/>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5CC3E611-742A-4905-8514-D16B4729780D}"/>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E74B5648-E8DB-4164-82F2-8CC69480F9FF}"/>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113325C2-616D-48C3-8A71-44780C40FAE7}"/>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84494F09-DEC8-428D-AB83-725C20927065}"/>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C66FC3A0-EFF4-4044-A2A8-6C7CB54939FC}"/>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A299111C-0339-48F9-8685-33E20DD2D6A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A819507-2C56-419E-9B46-3A891AE99AF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2CA22B91-6407-474C-9C8C-7DA07267531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E3D1973-E49D-44D4-95DB-5AC8A62264E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F4B8175-69E5-4097-BEC7-741448832A2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CFF105D-AED5-412E-8CFD-65CE2E8876F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34A99D7-B8F1-4D85-A23F-EA9712D6E67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94D49BB3-5473-490F-9034-642433BD23F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792D355-067C-4E52-9326-A127A895387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86E93A96-B445-4B44-86F6-D118906A17F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A3EAB3D-1C27-42F5-B63C-5A691963EE2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76C9910-BD04-4391-9A41-2D089266DE6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26394E1-6705-4872-B2F3-01B629AC3EF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、普通地方交付税の減少と、令和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月に発生した豪雨災害による人件費や物件費の増額によ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るもの。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災害復旧は続いているため、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年程度は高い値で推移する見込み。それ以降も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人口減少により交付税は減少見込みのため、事業を効率化し、経常経費の削減を図る。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17F6825F-0BA0-48BB-A4F8-83144AAF81A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6993868A-715A-46B5-A85F-04B1C3D9ED7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941ACBB7-F4E4-4322-8934-54503FCA2A5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E03244BD-9D14-45F9-A72F-99571E5BD44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12F30EFE-071C-4D13-901A-B881A385E06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EC054082-66B8-4F61-84B9-674FC2B0BA66}"/>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57074C81-4120-4AF1-81B2-C5D6903C30C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FB9C3B01-07F4-4F2F-A6C3-9FF4384CDA6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52081841-E59C-4BA9-B15D-2DD4F5B352F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F58F6C92-0431-42A2-A30B-53B9125C3B1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1A4C2D83-F620-4F41-9C1A-5D8F997509C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C805C2E0-5786-41FE-B0C0-9715C01B396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9C464D1-F339-4265-965E-62B9A78BCC6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93695299-5DBF-46D8-A6FF-19ACEEBDEF2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1A364249-A15E-4816-854E-457DED76BD83}"/>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826080B8-64D0-4A95-97AB-9547560E2A46}"/>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73FC85E9-68DE-4A91-8BDE-E8023115D9E8}"/>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DB10693D-05EA-4B60-836D-F8361A6DE923}"/>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10865745-FD13-4352-BF19-740998CA6ACA}"/>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121793</xdr:rowOff>
    </xdr:from>
    <xdr:to>
      <xdr:col>23</xdr:col>
      <xdr:colOff>133350</xdr:colOff>
      <xdr:row>62</xdr:row>
      <xdr:rowOff>75819</xdr:rowOff>
    </xdr:to>
    <xdr:cxnSp macro="">
      <xdr:nvCxnSpPr>
        <xdr:cNvPr id="129" name="直線コネクタ 128">
          <a:extLst>
            <a:ext uri="{FF2B5EF4-FFF2-40B4-BE49-F238E27FC236}">
              <a16:creationId xmlns:a16="http://schemas.microsoft.com/office/drawing/2014/main" id="{DB421550-9902-494E-8F10-68649313E608}"/>
            </a:ext>
          </a:extLst>
        </xdr:cNvPr>
        <xdr:cNvCxnSpPr/>
      </xdr:nvCxnSpPr>
      <xdr:spPr>
        <a:xfrm>
          <a:off x="4114800" y="10580243"/>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DBA7F2A8-1B8D-4F31-B135-4E56DFAA0DF6}"/>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676EB93D-38A3-4768-A765-7B21A5685E82}"/>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121793</xdr:rowOff>
    </xdr:from>
    <xdr:to>
      <xdr:col>19</xdr:col>
      <xdr:colOff>133350</xdr:colOff>
      <xdr:row>62</xdr:row>
      <xdr:rowOff>128905</xdr:rowOff>
    </xdr:to>
    <xdr:cxnSp macro="">
      <xdr:nvCxnSpPr>
        <xdr:cNvPr id="132" name="直線コネクタ 131">
          <a:extLst>
            <a:ext uri="{FF2B5EF4-FFF2-40B4-BE49-F238E27FC236}">
              <a16:creationId xmlns:a16="http://schemas.microsoft.com/office/drawing/2014/main" id="{5A6F23D6-925F-42AE-A310-27847A1DC49F}"/>
            </a:ext>
          </a:extLst>
        </xdr:cNvPr>
        <xdr:cNvCxnSpPr/>
      </xdr:nvCxnSpPr>
      <xdr:spPr>
        <a:xfrm flipV="1">
          <a:off x="3225800" y="10580243"/>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E8F4D155-474E-4E24-8FF8-184F782E6973}"/>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33782543-568D-473B-BA9F-FA8A8E6E3B19}"/>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95123</xdr:rowOff>
    </xdr:from>
    <xdr:to>
      <xdr:col>15</xdr:col>
      <xdr:colOff>82550</xdr:colOff>
      <xdr:row>62</xdr:row>
      <xdr:rowOff>128905</xdr:rowOff>
    </xdr:to>
    <xdr:cxnSp macro="">
      <xdr:nvCxnSpPr>
        <xdr:cNvPr id="135" name="直線コネクタ 134">
          <a:extLst>
            <a:ext uri="{FF2B5EF4-FFF2-40B4-BE49-F238E27FC236}">
              <a16:creationId xmlns:a16="http://schemas.microsoft.com/office/drawing/2014/main" id="{ADE7BC34-4110-4F53-8D1B-FA3237D4DF0F}"/>
            </a:ext>
          </a:extLst>
        </xdr:cNvPr>
        <xdr:cNvCxnSpPr/>
      </xdr:nvCxnSpPr>
      <xdr:spPr>
        <a:xfrm>
          <a:off x="2336800" y="1072502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A5EDC980-5FE7-4947-B477-74F750E4D8C7}"/>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D8263B81-9412-401D-821F-AC64C8F5821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95123</xdr:rowOff>
    </xdr:from>
    <xdr:to>
      <xdr:col>11</xdr:col>
      <xdr:colOff>31750</xdr:colOff>
      <xdr:row>62</xdr:row>
      <xdr:rowOff>126492</xdr:rowOff>
    </xdr:to>
    <xdr:cxnSp macro="">
      <xdr:nvCxnSpPr>
        <xdr:cNvPr id="138" name="直線コネクタ 137">
          <a:extLst>
            <a:ext uri="{FF2B5EF4-FFF2-40B4-BE49-F238E27FC236}">
              <a16:creationId xmlns:a16="http://schemas.microsoft.com/office/drawing/2014/main" id="{6EAEAAA1-2CF6-4E9C-B3FF-102992D3EB2C}"/>
            </a:ext>
          </a:extLst>
        </xdr:cNvPr>
        <xdr:cNvCxnSpPr/>
      </xdr:nvCxnSpPr>
      <xdr:spPr>
        <a:xfrm flipV="1">
          <a:off x="1447800" y="1072502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EC256D83-F6B1-4DBF-94C8-24BE11FA4F6E}"/>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8E148F5A-022B-4C67-B45B-AA512F7F6857}"/>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F91DE5BC-9366-47C8-BDA7-7E0462C5C4EB}"/>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D21969DF-2C7A-471D-AA25-976C5925B675}"/>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6810B927-68AF-4636-A090-B48D39E1098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BB6F32D-BEA0-478D-B80B-18307170586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210FBE0-29C7-464E-A536-64AE6BE8A39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F2377D-2246-4811-99EF-CDE12A8E4C2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4A49F98-EA08-412B-9F60-A7887014FDE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25019</xdr:rowOff>
    </xdr:from>
    <xdr:to>
      <xdr:col>23</xdr:col>
      <xdr:colOff>184150</xdr:colOff>
      <xdr:row>62</xdr:row>
      <xdr:rowOff>126619</xdr:rowOff>
    </xdr:to>
    <xdr:sp macro="" textlink="">
      <xdr:nvSpPr>
        <xdr:cNvPr id="148" name="楕円 147">
          <a:extLst>
            <a:ext uri="{FF2B5EF4-FFF2-40B4-BE49-F238E27FC236}">
              <a16:creationId xmlns:a16="http://schemas.microsoft.com/office/drawing/2014/main" id="{8D551276-B0E0-49C5-9552-ED8A636B868E}"/>
            </a:ext>
          </a:extLst>
        </xdr:cNvPr>
        <xdr:cNvSpPr/>
      </xdr:nvSpPr>
      <xdr:spPr>
        <a:xfrm>
          <a:off x="49022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168546</xdr:rowOff>
    </xdr:from>
    <xdr:ext cx="762000" cy="259045"/>
    <xdr:sp macro="" textlink="">
      <xdr:nvSpPr>
        <xdr:cNvPr id="149" name="財政構造の弾力性該当値テキスト">
          <a:extLst>
            <a:ext uri="{FF2B5EF4-FFF2-40B4-BE49-F238E27FC236}">
              <a16:creationId xmlns:a16="http://schemas.microsoft.com/office/drawing/2014/main" id="{F9E9B564-F3F6-4F27-AA7F-922BE45453CC}"/>
            </a:ext>
          </a:extLst>
        </xdr:cNvPr>
        <xdr:cNvSpPr txBox="1"/>
      </xdr:nvSpPr>
      <xdr:spPr>
        <a:xfrm>
          <a:off x="5041900" y="1062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70993</xdr:rowOff>
    </xdr:from>
    <xdr:to>
      <xdr:col>19</xdr:col>
      <xdr:colOff>184150</xdr:colOff>
      <xdr:row>62</xdr:row>
      <xdr:rowOff>1143</xdr:rowOff>
    </xdr:to>
    <xdr:sp macro="" textlink="">
      <xdr:nvSpPr>
        <xdr:cNvPr id="150" name="楕円 149">
          <a:extLst>
            <a:ext uri="{FF2B5EF4-FFF2-40B4-BE49-F238E27FC236}">
              <a16:creationId xmlns:a16="http://schemas.microsoft.com/office/drawing/2014/main" id="{57649BB4-A06A-42D0-B5B3-6DF5CF9A83B8}"/>
            </a:ext>
          </a:extLst>
        </xdr:cNvPr>
        <xdr:cNvSpPr/>
      </xdr:nvSpPr>
      <xdr:spPr>
        <a:xfrm>
          <a:off x="4064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11320</xdr:rowOff>
    </xdr:from>
    <xdr:ext cx="736600" cy="259045"/>
    <xdr:sp macro="" textlink="">
      <xdr:nvSpPr>
        <xdr:cNvPr id="151" name="テキスト ボックス 150">
          <a:extLst>
            <a:ext uri="{FF2B5EF4-FFF2-40B4-BE49-F238E27FC236}">
              <a16:creationId xmlns:a16="http://schemas.microsoft.com/office/drawing/2014/main" id="{45D802AF-7A66-45A7-AB54-0BAEB281FA40}"/>
            </a:ext>
          </a:extLst>
        </xdr:cNvPr>
        <xdr:cNvSpPr txBox="1"/>
      </xdr:nvSpPr>
      <xdr:spPr>
        <a:xfrm>
          <a:off x="3733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2" name="楕円 151">
          <a:extLst>
            <a:ext uri="{FF2B5EF4-FFF2-40B4-BE49-F238E27FC236}">
              <a16:creationId xmlns:a16="http://schemas.microsoft.com/office/drawing/2014/main" id="{649E71AB-37CB-413A-95E1-A8B4316230D0}"/>
            </a:ext>
          </a:extLst>
        </xdr:cNvPr>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164482</xdr:rowOff>
    </xdr:from>
    <xdr:ext cx="762000" cy="259045"/>
    <xdr:sp macro="" textlink="">
      <xdr:nvSpPr>
        <xdr:cNvPr id="153" name="テキスト ボックス 152">
          <a:extLst>
            <a:ext uri="{FF2B5EF4-FFF2-40B4-BE49-F238E27FC236}">
              <a16:creationId xmlns:a16="http://schemas.microsoft.com/office/drawing/2014/main" id="{CB6C17C3-3E7B-49D0-A7CE-1EC9980064A4}"/>
            </a:ext>
          </a:extLst>
        </xdr:cNvPr>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44323</xdr:rowOff>
    </xdr:from>
    <xdr:to>
      <xdr:col>11</xdr:col>
      <xdr:colOff>82550</xdr:colOff>
      <xdr:row>62</xdr:row>
      <xdr:rowOff>145923</xdr:rowOff>
    </xdr:to>
    <xdr:sp macro="" textlink="">
      <xdr:nvSpPr>
        <xdr:cNvPr id="154" name="楕円 153">
          <a:extLst>
            <a:ext uri="{FF2B5EF4-FFF2-40B4-BE49-F238E27FC236}">
              <a16:creationId xmlns:a16="http://schemas.microsoft.com/office/drawing/2014/main" id="{C6FA9C1C-CA49-4AD2-9E1C-4613A331E72F}"/>
            </a:ext>
          </a:extLst>
        </xdr:cNvPr>
        <xdr:cNvSpPr/>
      </xdr:nvSpPr>
      <xdr:spPr>
        <a:xfrm>
          <a:off x="22860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156100</xdr:rowOff>
    </xdr:from>
    <xdr:ext cx="762000" cy="259045"/>
    <xdr:sp macro="" textlink="">
      <xdr:nvSpPr>
        <xdr:cNvPr id="155" name="テキスト ボックス 154">
          <a:extLst>
            <a:ext uri="{FF2B5EF4-FFF2-40B4-BE49-F238E27FC236}">
              <a16:creationId xmlns:a16="http://schemas.microsoft.com/office/drawing/2014/main" id="{C0F4EF46-AFA1-44DA-9D5C-97342025AE74}"/>
            </a:ext>
          </a:extLst>
        </xdr:cNvPr>
        <xdr:cNvSpPr txBox="1"/>
      </xdr:nvSpPr>
      <xdr:spPr>
        <a:xfrm>
          <a:off x="1955800" y="104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6" name="楕円 155">
          <a:extLst>
            <a:ext uri="{FF2B5EF4-FFF2-40B4-BE49-F238E27FC236}">
              <a16:creationId xmlns:a16="http://schemas.microsoft.com/office/drawing/2014/main" id="{5ABAC28A-F8B7-46E3-A5DB-70AE22A1743E}"/>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162069</xdr:rowOff>
    </xdr:from>
    <xdr:ext cx="762000" cy="259045"/>
    <xdr:sp macro="" textlink="">
      <xdr:nvSpPr>
        <xdr:cNvPr id="157" name="テキスト ボックス 156">
          <a:extLst>
            <a:ext uri="{FF2B5EF4-FFF2-40B4-BE49-F238E27FC236}">
              <a16:creationId xmlns:a16="http://schemas.microsoft.com/office/drawing/2014/main" id="{03CE66E3-BCB4-4BB0-853E-1EA901DF5CBC}"/>
            </a:ext>
          </a:extLst>
        </xdr:cNvPr>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E89F20F-9DBF-47EF-9BC5-07D5FD725A0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D0E1B1DD-6621-44C0-AE2A-8B17C15AFE0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71C0D380-69F0-47E4-873C-C40692820B4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F6187915-2466-48DB-B0FE-8F1AE3484CD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D7CA79CE-1FBE-41B9-A858-73E7F6A78DA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804B8592-09DC-4675-8199-AD42AE540B9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D6BC1FC6-4A6C-4D3F-B71E-72BC4BC6129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42EC2CBD-366E-41A1-8779-9E1A80264EE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FBD96543-C515-4FF1-B0D1-5BBA31D4BA9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86F74D12-E6A4-4868-B983-0C93B129EA8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FF4297D0-D24A-4862-9970-2A59FDECEE4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F0DCA0A9-4EEE-472C-AE6D-AD3DF307C6A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3F2D94AB-869A-41FF-B23D-2F9B6F2A5FD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数値が悪化しているが、これは災害復旧により人件費・物件費が増加しているため。また、常備消防、ごみ処理、し尿処理を近隣自治体に委託しているため、類似団体と比べても高めの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人あたり経費は上昇傾向のため、人口減少社会に適応した歳出改革を行う必要がある。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AF6F198B-9E3B-4227-A25D-B963D140BD1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CEE8BA6-41DD-490D-926C-121CF455960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D1A31DC2-B381-41E3-82BE-2403CD3C0CE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11B2D60B-671E-49B0-9847-1149B9762B4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8F22AD91-8141-4623-9473-E45BF618C58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F3ECE96-776E-4BB6-8516-EE965B5E32B9}"/>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CFEDAA62-640E-4B47-9FC6-1EAD7FF4DD3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48B72F0-B1E5-4695-B611-33D5F27668A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861616E4-375B-4AA6-9910-F0AC8307BFA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352B60D-3EF4-4785-95C7-8727ACE3322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5D931903-A907-4727-89C7-B58BFB5609C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97E81DE6-4FF9-4B2A-8BB2-B4E8641CAF4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5C27C325-0246-4FD3-8AB8-0BF0A85A5E3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9A146B02-917B-4A12-BFA0-1F8B6C5C410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E9F2689-224A-4ED1-9A7F-72C7BFFCACF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50858AB-834D-4363-9D59-7D2A4E955E2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A05DE3E-AC5A-44C9-A938-A835FF7A2BA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853382C6-7C99-4F92-B531-59FF75486E34}"/>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B08CF985-5C61-49DD-B534-DAB2D9AFFB7B}"/>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C249AA88-B6C0-47C1-9124-5A826237D2D2}"/>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D3F8F0E-9777-4FAC-B614-894CCB71B753}"/>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2BDD0C07-D2B2-47EE-AFEB-0ACE87C43BA6}"/>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154922</xdr:rowOff>
    </xdr:from>
    <xdr:to>
      <xdr:col>23</xdr:col>
      <xdr:colOff>133350</xdr:colOff>
      <xdr:row>83</xdr:row>
      <xdr:rowOff>70183</xdr:rowOff>
    </xdr:to>
    <xdr:cxnSp macro="">
      <xdr:nvCxnSpPr>
        <xdr:cNvPr id="193" name="直線コネクタ 192">
          <a:extLst>
            <a:ext uri="{FF2B5EF4-FFF2-40B4-BE49-F238E27FC236}">
              <a16:creationId xmlns:a16="http://schemas.microsoft.com/office/drawing/2014/main" id="{12148C9C-9F44-413D-AC3A-028B2B01F3AD}"/>
            </a:ext>
          </a:extLst>
        </xdr:cNvPr>
        <xdr:cNvCxnSpPr/>
      </xdr:nvCxnSpPr>
      <xdr:spPr>
        <a:xfrm>
          <a:off x="4114800" y="14213822"/>
          <a:ext cx="838200" cy="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49F27DC3-2B86-4C2F-AA1C-EBC4F5458979}"/>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9C05E2BE-1F58-4C12-AFC3-667E061B43A1}"/>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115162</xdr:rowOff>
    </xdr:from>
    <xdr:to>
      <xdr:col>19</xdr:col>
      <xdr:colOff>133350</xdr:colOff>
      <xdr:row>82</xdr:row>
      <xdr:rowOff>154922</xdr:rowOff>
    </xdr:to>
    <xdr:cxnSp macro="">
      <xdr:nvCxnSpPr>
        <xdr:cNvPr id="196" name="直線コネクタ 195">
          <a:extLst>
            <a:ext uri="{FF2B5EF4-FFF2-40B4-BE49-F238E27FC236}">
              <a16:creationId xmlns:a16="http://schemas.microsoft.com/office/drawing/2014/main" id="{739DEE38-9960-4736-81F3-E12441207ED0}"/>
            </a:ext>
          </a:extLst>
        </xdr:cNvPr>
        <xdr:cNvCxnSpPr/>
      </xdr:nvCxnSpPr>
      <xdr:spPr>
        <a:xfrm>
          <a:off x="3225800" y="14174062"/>
          <a:ext cx="889000" cy="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263267D-CE6C-4EE5-84F5-CB4E014CFD22}"/>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12826CB8-EC99-4AEE-A227-47EBD5B63406}"/>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68148</xdr:rowOff>
    </xdr:from>
    <xdr:to>
      <xdr:col>15</xdr:col>
      <xdr:colOff>82550</xdr:colOff>
      <xdr:row>82</xdr:row>
      <xdr:rowOff>115162</xdr:rowOff>
    </xdr:to>
    <xdr:cxnSp macro="">
      <xdr:nvCxnSpPr>
        <xdr:cNvPr id="199" name="直線コネクタ 198">
          <a:extLst>
            <a:ext uri="{FF2B5EF4-FFF2-40B4-BE49-F238E27FC236}">
              <a16:creationId xmlns:a16="http://schemas.microsoft.com/office/drawing/2014/main" id="{C8AEE21D-8EEA-4AF0-A4A4-4AF5091F416C}"/>
            </a:ext>
          </a:extLst>
        </xdr:cNvPr>
        <xdr:cNvCxnSpPr/>
      </xdr:nvCxnSpPr>
      <xdr:spPr>
        <a:xfrm>
          <a:off x="2336800" y="14127048"/>
          <a:ext cx="8890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7847DEA5-94EB-4425-B80E-D2F5BE4103DF}"/>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3F924074-96A6-4DDE-912A-C84BF0DD6E8F}"/>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68148</xdr:rowOff>
    </xdr:from>
    <xdr:to>
      <xdr:col>11</xdr:col>
      <xdr:colOff>31750</xdr:colOff>
      <xdr:row>82</xdr:row>
      <xdr:rowOff>78527</xdr:rowOff>
    </xdr:to>
    <xdr:cxnSp macro="">
      <xdr:nvCxnSpPr>
        <xdr:cNvPr id="202" name="直線コネクタ 201">
          <a:extLst>
            <a:ext uri="{FF2B5EF4-FFF2-40B4-BE49-F238E27FC236}">
              <a16:creationId xmlns:a16="http://schemas.microsoft.com/office/drawing/2014/main" id="{D20F3E00-C13A-4622-BEA1-8F99FE58FFBD}"/>
            </a:ext>
          </a:extLst>
        </xdr:cNvPr>
        <xdr:cNvCxnSpPr/>
      </xdr:nvCxnSpPr>
      <xdr:spPr>
        <a:xfrm flipV="1">
          <a:off x="1447800" y="14127048"/>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8E4CF9A3-D625-408E-B7AD-A92F2E81C57D}"/>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9A98A046-1C43-43A3-BE57-FDC354F08A26}"/>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15FD552-1A04-4BA2-B8B9-BC6F112B7E2C}"/>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60F9883A-7AE9-42A7-B82F-57920AD5613E}"/>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6682233-9735-45E5-B584-DA2E29BF367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5B8D558-D0A1-4414-A108-CA1FF9A9C86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7CB22B6-1B82-4747-8F88-98F2BB23B87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10453FF-D0B1-48DD-963A-5CEF99F581A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CCD4A6D-467D-4EC6-A84C-AF73F009DEF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19383</xdr:rowOff>
    </xdr:from>
    <xdr:to>
      <xdr:col>23</xdr:col>
      <xdr:colOff>184150</xdr:colOff>
      <xdr:row>83</xdr:row>
      <xdr:rowOff>120983</xdr:rowOff>
    </xdr:to>
    <xdr:sp macro="" textlink="">
      <xdr:nvSpPr>
        <xdr:cNvPr id="212" name="楕円 211">
          <a:extLst>
            <a:ext uri="{FF2B5EF4-FFF2-40B4-BE49-F238E27FC236}">
              <a16:creationId xmlns:a16="http://schemas.microsoft.com/office/drawing/2014/main" id="{9F2F6870-A9BD-4BE5-91F8-2685BFFFECB6}"/>
            </a:ext>
          </a:extLst>
        </xdr:cNvPr>
        <xdr:cNvSpPr/>
      </xdr:nvSpPr>
      <xdr:spPr>
        <a:xfrm>
          <a:off x="4902200" y="142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162910</xdr:rowOff>
    </xdr:from>
    <xdr:ext cx="762000" cy="259045"/>
    <xdr:sp macro="" textlink="">
      <xdr:nvSpPr>
        <xdr:cNvPr id="213" name="人件費・物件費等の状況該当値テキスト">
          <a:extLst>
            <a:ext uri="{FF2B5EF4-FFF2-40B4-BE49-F238E27FC236}">
              <a16:creationId xmlns:a16="http://schemas.microsoft.com/office/drawing/2014/main" id="{ED3FA659-5D4F-4EEF-832C-7130A084CF8A}"/>
            </a:ext>
          </a:extLst>
        </xdr:cNvPr>
        <xdr:cNvSpPr txBox="1"/>
      </xdr:nvSpPr>
      <xdr:spPr>
        <a:xfrm>
          <a:off x="5041900" y="1422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104122</xdr:rowOff>
    </xdr:from>
    <xdr:to>
      <xdr:col>19</xdr:col>
      <xdr:colOff>184150</xdr:colOff>
      <xdr:row>83</xdr:row>
      <xdr:rowOff>34272</xdr:rowOff>
    </xdr:to>
    <xdr:sp macro="" textlink="">
      <xdr:nvSpPr>
        <xdr:cNvPr id="214" name="楕円 213">
          <a:extLst>
            <a:ext uri="{FF2B5EF4-FFF2-40B4-BE49-F238E27FC236}">
              <a16:creationId xmlns:a16="http://schemas.microsoft.com/office/drawing/2014/main" id="{73B301D0-F8C6-4F1F-BED9-68923A3B8BEC}"/>
            </a:ext>
          </a:extLst>
        </xdr:cNvPr>
        <xdr:cNvSpPr/>
      </xdr:nvSpPr>
      <xdr:spPr>
        <a:xfrm>
          <a:off x="4064000" y="141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19049</xdr:rowOff>
    </xdr:from>
    <xdr:ext cx="736600" cy="259045"/>
    <xdr:sp macro="" textlink="">
      <xdr:nvSpPr>
        <xdr:cNvPr id="215" name="テキスト ボックス 214">
          <a:extLst>
            <a:ext uri="{FF2B5EF4-FFF2-40B4-BE49-F238E27FC236}">
              <a16:creationId xmlns:a16="http://schemas.microsoft.com/office/drawing/2014/main" id="{48C349A5-022B-40C3-8271-557490F25FC3}"/>
            </a:ext>
          </a:extLst>
        </xdr:cNvPr>
        <xdr:cNvSpPr txBox="1"/>
      </xdr:nvSpPr>
      <xdr:spPr>
        <a:xfrm>
          <a:off x="3733800" y="14249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64362</xdr:rowOff>
    </xdr:from>
    <xdr:to>
      <xdr:col>15</xdr:col>
      <xdr:colOff>133350</xdr:colOff>
      <xdr:row>82</xdr:row>
      <xdr:rowOff>165962</xdr:rowOff>
    </xdr:to>
    <xdr:sp macro="" textlink="">
      <xdr:nvSpPr>
        <xdr:cNvPr id="216" name="楕円 215">
          <a:extLst>
            <a:ext uri="{FF2B5EF4-FFF2-40B4-BE49-F238E27FC236}">
              <a16:creationId xmlns:a16="http://schemas.microsoft.com/office/drawing/2014/main" id="{0C7D3BDB-47EA-4438-A09D-D233150007A9}"/>
            </a:ext>
          </a:extLst>
        </xdr:cNvPr>
        <xdr:cNvSpPr/>
      </xdr:nvSpPr>
      <xdr:spPr>
        <a:xfrm>
          <a:off x="3175000" y="141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150739</xdr:rowOff>
    </xdr:from>
    <xdr:ext cx="762000" cy="259045"/>
    <xdr:sp macro="" textlink="">
      <xdr:nvSpPr>
        <xdr:cNvPr id="217" name="テキスト ボックス 216">
          <a:extLst>
            <a:ext uri="{FF2B5EF4-FFF2-40B4-BE49-F238E27FC236}">
              <a16:creationId xmlns:a16="http://schemas.microsoft.com/office/drawing/2014/main" id="{F3DA71C6-2031-4D45-929B-F7D1D1A03C54}"/>
            </a:ext>
          </a:extLst>
        </xdr:cNvPr>
        <xdr:cNvSpPr txBox="1"/>
      </xdr:nvSpPr>
      <xdr:spPr>
        <a:xfrm>
          <a:off x="2844800" y="1420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17348</xdr:rowOff>
    </xdr:from>
    <xdr:to>
      <xdr:col>11</xdr:col>
      <xdr:colOff>82550</xdr:colOff>
      <xdr:row>82</xdr:row>
      <xdr:rowOff>118948</xdr:rowOff>
    </xdr:to>
    <xdr:sp macro="" textlink="">
      <xdr:nvSpPr>
        <xdr:cNvPr id="218" name="楕円 217">
          <a:extLst>
            <a:ext uri="{FF2B5EF4-FFF2-40B4-BE49-F238E27FC236}">
              <a16:creationId xmlns:a16="http://schemas.microsoft.com/office/drawing/2014/main" id="{50D21D8D-D264-4105-960E-87FBCA39CACF}"/>
            </a:ext>
          </a:extLst>
        </xdr:cNvPr>
        <xdr:cNvSpPr/>
      </xdr:nvSpPr>
      <xdr:spPr>
        <a:xfrm>
          <a:off x="2286000" y="140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103725</xdr:rowOff>
    </xdr:from>
    <xdr:ext cx="762000" cy="259045"/>
    <xdr:sp macro="" textlink="">
      <xdr:nvSpPr>
        <xdr:cNvPr id="219" name="テキスト ボックス 218">
          <a:extLst>
            <a:ext uri="{FF2B5EF4-FFF2-40B4-BE49-F238E27FC236}">
              <a16:creationId xmlns:a16="http://schemas.microsoft.com/office/drawing/2014/main" id="{FD6D6393-2131-4105-8E59-BCC238F11F52}"/>
            </a:ext>
          </a:extLst>
        </xdr:cNvPr>
        <xdr:cNvSpPr txBox="1"/>
      </xdr:nvSpPr>
      <xdr:spPr>
        <a:xfrm>
          <a:off x="1955800" y="1416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27727</xdr:rowOff>
    </xdr:from>
    <xdr:to>
      <xdr:col>7</xdr:col>
      <xdr:colOff>31750</xdr:colOff>
      <xdr:row>82</xdr:row>
      <xdr:rowOff>129327</xdr:rowOff>
    </xdr:to>
    <xdr:sp macro="" textlink="">
      <xdr:nvSpPr>
        <xdr:cNvPr id="220" name="楕円 219">
          <a:extLst>
            <a:ext uri="{FF2B5EF4-FFF2-40B4-BE49-F238E27FC236}">
              <a16:creationId xmlns:a16="http://schemas.microsoft.com/office/drawing/2014/main" id="{B0DBBF64-C289-4D1D-99D5-8C9550F5E5DF}"/>
            </a:ext>
          </a:extLst>
        </xdr:cNvPr>
        <xdr:cNvSpPr/>
      </xdr:nvSpPr>
      <xdr:spPr>
        <a:xfrm>
          <a:off x="1397000" y="140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114104</xdr:rowOff>
    </xdr:from>
    <xdr:ext cx="762000" cy="259045"/>
    <xdr:sp macro="" textlink="">
      <xdr:nvSpPr>
        <xdr:cNvPr id="221" name="テキスト ボックス 220">
          <a:extLst>
            <a:ext uri="{FF2B5EF4-FFF2-40B4-BE49-F238E27FC236}">
              <a16:creationId xmlns:a16="http://schemas.microsoft.com/office/drawing/2014/main" id="{D2C35187-72A1-4649-8F3A-F84F949D21CD}"/>
            </a:ext>
          </a:extLst>
        </xdr:cNvPr>
        <xdr:cNvSpPr txBox="1"/>
      </xdr:nvSpPr>
      <xdr:spPr>
        <a:xfrm>
          <a:off x="1066800" y="1417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33F18F2-2CD7-4CE7-AA63-0F64CAE12D8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7A707AC8-97AA-47B1-BEEF-75FDC36D2F2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BEB16B3-8FB3-4C9E-9C5F-76DBF9AEF68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95727BC2-134F-4324-B1F7-C28E9FEE99B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F46183FF-695F-40DC-B872-14C1C928873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82FE341-A668-4BA0-9548-A05F7B7336F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43CA72D-3545-4B12-8F25-4059667BBF9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75C0601-D1FE-4CEE-8E7C-7BD7383F970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AD4BDE3-DC36-4E7F-855F-B69ECF23176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D1D783B8-8358-46E4-B2FA-DD6B34DEEAA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26E71DF-C83B-4FCE-AA6D-A1CB0EBCFFD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8093A954-144C-4941-99C4-AE2CF3BDDE8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7038BF5-0134-4C51-BEA8-57237CA695B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年度まで大卒枠での採用を行っていなかったこともあって、類似団体より低い値となっているが、徐々に差は小さくなってきている。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7837760-186E-40F4-B629-FF0443598DF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C6E8FD5-DB53-4A3C-8AF8-AF1008E77DA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F8601BCE-B665-4C4C-AC0F-280758CE042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60A290FF-E633-4F15-83D0-CCD23B9917F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2FDC715-4D39-483D-89E3-7D3F30465E2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C7A55C1-F30A-4FBA-8089-2360FF15BBB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E59604A-F69E-46AA-8EC0-5CCDAE3F33E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1C558D15-0F71-4953-854F-0A9EC43AF51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A315BF5F-AA95-44B2-9F76-4983EB36440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22CD9E21-B720-40CA-953E-ACA07A9BAE0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32FC2C19-9040-426F-98FB-3DA6F1C6D4F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54D3E8BF-01C1-4534-89BC-3783824FCB2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E0D8476F-5B35-4620-8146-C83D33A0384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6F6810D9-7063-4DDF-8E1B-F0355A2B951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C3AD202-E315-4BCD-B1B9-CF417C38B3D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1A0F4811-3BF1-42D1-8E6D-BC1F8AE08CBF}"/>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DA09204A-D78A-4EF3-8BA2-ADEB1C1F3D5D}"/>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36A8C4F7-BE6D-4CE1-8718-7A13B750994E}"/>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972E3D30-1A38-451D-AFE9-33AA0B2FB53D}"/>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F4CD046E-EEF0-45E6-B523-459209EBFE27}"/>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83</xdr:row>
      <xdr:rowOff>39511</xdr:rowOff>
    </xdr:to>
    <xdr:cxnSp macro="">
      <xdr:nvCxnSpPr>
        <xdr:cNvPr id="255" name="直線コネクタ 254">
          <a:extLst>
            <a:ext uri="{FF2B5EF4-FFF2-40B4-BE49-F238E27FC236}">
              <a16:creationId xmlns:a16="http://schemas.microsoft.com/office/drawing/2014/main" id="{46628011-045A-42D3-A5AC-2EA2A19C16C4}"/>
            </a:ext>
          </a:extLst>
        </xdr:cNvPr>
        <xdr:cNvCxnSpPr/>
      </xdr:nvCxnSpPr>
      <xdr:spPr>
        <a:xfrm>
          <a:off x="16179800" y="1412240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A29ECDE4-A9E3-4685-8F88-1FB4D30A5D3D}"/>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2F922422-8770-4BDA-ADFB-6BABCE744838}"/>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103716</xdr:rowOff>
    </xdr:to>
    <xdr:cxnSp macro="">
      <xdr:nvCxnSpPr>
        <xdr:cNvPr id="258" name="直線コネクタ 257">
          <a:extLst>
            <a:ext uri="{FF2B5EF4-FFF2-40B4-BE49-F238E27FC236}">
              <a16:creationId xmlns:a16="http://schemas.microsoft.com/office/drawing/2014/main" id="{E6AA7F98-1396-45C4-9F32-A2A69C2FB8F1}"/>
            </a:ext>
          </a:extLst>
        </xdr:cNvPr>
        <xdr:cNvCxnSpPr/>
      </xdr:nvCxnSpPr>
      <xdr:spPr>
        <a:xfrm flipV="1">
          <a:off x="15290800" y="141224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7CDBE570-D3B2-4FEF-8806-750C84C57FC5}"/>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1F66B9D4-07B6-47E9-B05D-C1A5B2959782}"/>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36689</xdr:rowOff>
    </xdr:from>
    <xdr:to>
      <xdr:col>72</xdr:col>
      <xdr:colOff>203200</xdr:colOff>
      <xdr:row>82</xdr:row>
      <xdr:rowOff>103716</xdr:rowOff>
    </xdr:to>
    <xdr:cxnSp macro="">
      <xdr:nvCxnSpPr>
        <xdr:cNvPr id="261" name="直線コネクタ 260">
          <a:extLst>
            <a:ext uri="{FF2B5EF4-FFF2-40B4-BE49-F238E27FC236}">
              <a16:creationId xmlns:a16="http://schemas.microsoft.com/office/drawing/2014/main" id="{5073F064-82D6-4681-996E-AA0FFA727F16}"/>
            </a:ext>
          </a:extLst>
        </xdr:cNvPr>
        <xdr:cNvCxnSpPr/>
      </xdr:nvCxnSpPr>
      <xdr:spPr>
        <a:xfrm>
          <a:off x="14401800" y="140955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A93C5DBB-3004-4B40-AD84-8969A0F64ECE}"/>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D0A20D07-05E4-45A9-A120-783452A6B688}"/>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76905</xdr:rowOff>
    </xdr:to>
    <xdr:cxnSp macro="">
      <xdr:nvCxnSpPr>
        <xdr:cNvPr id="264" name="直線コネクタ 263">
          <a:extLst>
            <a:ext uri="{FF2B5EF4-FFF2-40B4-BE49-F238E27FC236}">
              <a16:creationId xmlns:a16="http://schemas.microsoft.com/office/drawing/2014/main" id="{71D34849-EBCE-4863-99BF-8406B2EBD6DC}"/>
            </a:ext>
          </a:extLst>
        </xdr:cNvPr>
        <xdr:cNvCxnSpPr/>
      </xdr:nvCxnSpPr>
      <xdr:spPr>
        <a:xfrm flipV="1">
          <a:off x="13512800" y="140955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3A6889FA-29E9-46D5-BE4B-69006BBBF29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FC4E6B19-FFCC-45D1-AC0A-D2BC972D84FB}"/>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DE25CE5E-F1AC-4BFB-AF5E-DB693C2ED25B}"/>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D32F4FD4-3EC6-41F3-A8DF-64F8FD5BDCCA}"/>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9F7E4AC-83F2-4391-9287-77BCCB3F7DF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692A33C-AE3E-47C0-9938-82A4226CCA6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63CBDC4-8753-4A9F-A99B-1C25E06D4D2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9CE3037-D7D3-401C-B526-3369DE30A57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3A1AACD-C04D-47E8-A2F7-490D66D2E8D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4" name="楕円 273">
          <a:extLst>
            <a:ext uri="{FF2B5EF4-FFF2-40B4-BE49-F238E27FC236}">
              <a16:creationId xmlns:a16="http://schemas.microsoft.com/office/drawing/2014/main" id="{32DB9140-2819-4F47-BA36-0EEB198A2C7B}"/>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5" name="給与水準   （国との比較）該当値テキスト">
          <a:extLst>
            <a:ext uri="{FF2B5EF4-FFF2-40B4-BE49-F238E27FC236}">
              <a16:creationId xmlns:a16="http://schemas.microsoft.com/office/drawing/2014/main" id="{4A6EF289-0402-4450-BC6F-A3B365A50D60}"/>
            </a:ext>
          </a:extLst>
        </xdr:cNvPr>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6" name="楕円 275">
          <a:extLst>
            <a:ext uri="{FF2B5EF4-FFF2-40B4-BE49-F238E27FC236}">
              <a16:creationId xmlns:a16="http://schemas.microsoft.com/office/drawing/2014/main" id="{F4CCD5BE-0EC4-40FC-A3F1-5D196DF7BB29}"/>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7" name="テキスト ボックス 276">
          <a:extLst>
            <a:ext uri="{FF2B5EF4-FFF2-40B4-BE49-F238E27FC236}">
              <a16:creationId xmlns:a16="http://schemas.microsoft.com/office/drawing/2014/main" id="{1AC11F37-0684-48DE-9985-1DC1480F3DC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8" name="楕円 277">
          <a:extLst>
            <a:ext uri="{FF2B5EF4-FFF2-40B4-BE49-F238E27FC236}">
              <a16:creationId xmlns:a16="http://schemas.microsoft.com/office/drawing/2014/main" id="{02EE7FE4-A455-436D-8E67-E5BCE27C83F9}"/>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8C60C563-6D37-487B-89C2-C59029BEB413}"/>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157339</xdr:rowOff>
    </xdr:from>
    <xdr:to>
      <xdr:col>68</xdr:col>
      <xdr:colOff>203200</xdr:colOff>
      <xdr:row>82</xdr:row>
      <xdr:rowOff>87489</xdr:rowOff>
    </xdr:to>
    <xdr:sp macro="" textlink="">
      <xdr:nvSpPr>
        <xdr:cNvPr id="280" name="楕円 279">
          <a:extLst>
            <a:ext uri="{FF2B5EF4-FFF2-40B4-BE49-F238E27FC236}">
              <a16:creationId xmlns:a16="http://schemas.microsoft.com/office/drawing/2014/main" id="{B24B9D70-C8E4-4B2F-8285-1AB1238E55A8}"/>
            </a:ext>
          </a:extLst>
        </xdr:cNvPr>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97666</xdr:rowOff>
    </xdr:from>
    <xdr:ext cx="762000" cy="259045"/>
    <xdr:sp macro="" textlink="">
      <xdr:nvSpPr>
        <xdr:cNvPr id="281" name="テキスト ボックス 280">
          <a:extLst>
            <a:ext uri="{FF2B5EF4-FFF2-40B4-BE49-F238E27FC236}">
              <a16:creationId xmlns:a16="http://schemas.microsoft.com/office/drawing/2014/main" id="{CAE06740-4470-4E2A-A0F0-E303C4DAE413}"/>
            </a:ext>
          </a:extLst>
        </xdr:cNvPr>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26105</xdr:rowOff>
    </xdr:from>
    <xdr:to>
      <xdr:col>64</xdr:col>
      <xdr:colOff>152400</xdr:colOff>
      <xdr:row>82</xdr:row>
      <xdr:rowOff>127705</xdr:rowOff>
    </xdr:to>
    <xdr:sp macro="" textlink="">
      <xdr:nvSpPr>
        <xdr:cNvPr id="282" name="楕円 281">
          <a:extLst>
            <a:ext uri="{FF2B5EF4-FFF2-40B4-BE49-F238E27FC236}">
              <a16:creationId xmlns:a16="http://schemas.microsoft.com/office/drawing/2014/main" id="{0DE6257A-289A-4AEC-A496-D0A22AD5E103}"/>
            </a:ext>
          </a:extLst>
        </xdr:cNvPr>
        <xdr:cNvSpPr/>
      </xdr:nvSpPr>
      <xdr:spPr>
        <a:xfrm>
          <a:off x="13462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137882</xdr:rowOff>
    </xdr:from>
    <xdr:ext cx="762000" cy="259045"/>
    <xdr:sp macro="" textlink="">
      <xdr:nvSpPr>
        <xdr:cNvPr id="283" name="テキスト ボックス 282">
          <a:extLst>
            <a:ext uri="{FF2B5EF4-FFF2-40B4-BE49-F238E27FC236}">
              <a16:creationId xmlns:a16="http://schemas.microsoft.com/office/drawing/2014/main" id="{BABF1DC6-7D11-4981-BDDF-041E701645DD}"/>
            </a:ext>
          </a:extLst>
        </xdr:cNvPr>
        <xdr:cNvSpPr txBox="1"/>
      </xdr:nvSpPr>
      <xdr:spPr>
        <a:xfrm>
          <a:off x="13131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5AAC157-3E9A-4C20-A197-AEA888AF98E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3F10507B-FBB3-476D-AD01-8716039F75E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6E0AECA-9A7F-4C99-ABC7-22B5A331585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1F39721-7EA2-4CB2-A0AE-153C0B7429E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3B2BDA3-BDF0-4AF9-BF8D-7120E428449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155DDBD2-F14B-43EA-B4A1-52ECC976DFB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12B2CC36-B92F-4AEA-91DF-3C247A81B57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EE78C2D-B3B8-4B44-BA2A-1DD2EA9274D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B0C8498B-4407-4A89-BCEF-F6DC735E561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E91BDE5-C717-4F9D-A0CF-B7FF0451D05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0E7CAD8-9607-4B99-9D13-D670855DA62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5DD1573-6FD9-43C9-A469-0535550DBB5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6F4F2E3-BFAB-422C-ABEE-A5DD0A1F0C7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人口減少により、１人当たり職員数は増加傾向を示している。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などを通じた業務の効率化を行い、適切な定員管理に努める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23D7247-BB29-414A-BD52-DDB139FC9AD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5D70045-4221-4FF0-8A62-C3CB7092EE6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CD2F31F1-5E7A-45F8-B74F-7796CF0016A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BF76807E-9E92-437D-89C9-C6FF257A27E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AF6EB810-52CB-4FDA-B840-8337348D0F9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1E87F177-FA23-4CDF-8CAE-EC975BA0DE7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936B17D4-393E-4BE7-9E11-C56FE89459B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4045AC0-F0DD-4034-A3EB-C50B5D0BA81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494A7B86-5C9C-4109-9277-673FBDCC2625}"/>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8A2C7B6A-56AE-43A4-A240-2F28EEAAD4A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D387C719-2E13-4FA7-AFD9-2F9B0DDC345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D0579C97-B856-48B6-B224-AE1FB80E5D4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632EAF08-DC10-4C2E-8822-59B169B9ED4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25867A62-F0FF-4604-A52E-BEB331A36DD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A4DF200A-20CE-4532-8FD1-3793A7D5E56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B06E3068-FA98-4D19-A10D-DD9CF11D4BF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0BDEDA5-C6BF-4C87-9C31-AF56B6D648F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6F646FE-4353-4853-930D-4E3A927D9E8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C415CA4B-4EA8-422C-8836-2B009787CBA9}"/>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47E05BC8-45EE-4CEA-B051-68982B007F19}"/>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5B6E067-91FE-4A97-8888-4BADFFAA6DA7}"/>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B9A0E179-25C1-499B-BB75-E689C9BEFA83}"/>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84BBCCA7-2498-401C-A8C5-F0F72875A88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55699</xdr:rowOff>
    </xdr:from>
    <xdr:to>
      <xdr:col>81</xdr:col>
      <xdr:colOff>44450</xdr:colOff>
      <xdr:row>63</xdr:row>
      <xdr:rowOff>126020</xdr:rowOff>
    </xdr:to>
    <xdr:cxnSp macro="">
      <xdr:nvCxnSpPr>
        <xdr:cNvPr id="320" name="直線コネクタ 319">
          <a:extLst>
            <a:ext uri="{FF2B5EF4-FFF2-40B4-BE49-F238E27FC236}">
              <a16:creationId xmlns:a16="http://schemas.microsoft.com/office/drawing/2014/main" id="{87418712-8E0D-450E-9040-4948D0D3E905}"/>
            </a:ext>
          </a:extLst>
        </xdr:cNvPr>
        <xdr:cNvCxnSpPr/>
      </xdr:nvCxnSpPr>
      <xdr:spPr>
        <a:xfrm>
          <a:off x="16179800" y="10857049"/>
          <a:ext cx="8382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31C6A10F-8AA8-45DD-99C2-AA9AE01D50B9}"/>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A0B3BF02-7E53-45F1-A5FE-877F1CABFBE6}"/>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55699</xdr:rowOff>
    </xdr:to>
    <xdr:cxnSp macro="">
      <xdr:nvCxnSpPr>
        <xdr:cNvPr id="323" name="直線コネクタ 322">
          <a:extLst>
            <a:ext uri="{FF2B5EF4-FFF2-40B4-BE49-F238E27FC236}">
              <a16:creationId xmlns:a16="http://schemas.microsoft.com/office/drawing/2014/main" id="{BDAAFABC-72F6-4CE9-B6F5-4446EB27B0A5}"/>
            </a:ext>
          </a:extLst>
        </xdr:cNvPr>
        <xdr:cNvCxnSpPr/>
      </xdr:nvCxnSpPr>
      <xdr:spPr>
        <a:xfrm>
          <a:off x="15290800" y="108191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D8D1784A-528F-4DCD-BCE4-B89A5E0BC8DB}"/>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2048DCF6-B3AF-44BC-B137-36AB05968C15}"/>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155448</xdr:rowOff>
    </xdr:from>
    <xdr:to>
      <xdr:col>72</xdr:col>
      <xdr:colOff>203200</xdr:colOff>
      <xdr:row>63</xdr:row>
      <xdr:rowOff>17780</xdr:rowOff>
    </xdr:to>
    <xdr:cxnSp macro="">
      <xdr:nvCxnSpPr>
        <xdr:cNvPr id="326" name="直線コネクタ 325">
          <a:extLst>
            <a:ext uri="{FF2B5EF4-FFF2-40B4-BE49-F238E27FC236}">
              <a16:creationId xmlns:a16="http://schemas.microsoft.com/office/drawing/2014/main" id="{C89ABF9F-7966-4787-A25F-735894A0DB95}"/>
            </a:ext>
          </a:extLst>
        </xdr:cNvPr>
        <xdr:cNvCxnSpPr/>
      </xdr:nvCxnSpPr>
      <xdr:spPr>
        <a:xfrm>
          <a:off x="14401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23C31E47-617F-4C24-925A-226E48ECEECC}"/>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2084E6C7-9750-4AD7-BB97-E379B841BAC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117529</xdr:rowOff>
    </xdr:from>
    <xdr:to>
      <xdr:col>68</xdr:col>
      <xdr:colOff>152400</xdr:colOff>
      <xdr:row>62</xdr:row>
      <xdr:rowOff>155448</xdr:rowOff>
    </xdr:to>
    <xdr:cxnSp macro="">
      <xdr:nvCxnSpPr>
        <xdr:cNvPr id="329" name="直線コネクタ 328">
          <a:extLst>
            <a:ext uri="{FF2B5EF4-FFF2-40B4-BE49-F238E27FC236}">
              <a16:creationId xmlns:a16="http://schemas.microsoft.com/office/drawing/2014/main" id="{771DD282-4781-4950-9941-ACA301D19331}"/>
            </a:ext>
          </a:extLst>
        </xdr:cNvPr>
        <xdr:cNvCxnSpPr/>
      </xdr:nvCxnSpPr>
      <xdr:spPr>
        <a:xfrm>
          <a:off x="13512800" y="1074742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8A3ED220-A74A-4FBD-AA06-8C7D56B7B6E1}"/>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A53BE8F7-829E-4482-A390-0FA92FA390A8}"/>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36C0F06A-52AC-4141-ACA0-0D3A8DB5977C}"/>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E43EBCA9-83C6-413C-82C8-8168546458BE}"/>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794A48F-D451-4CCF-8B14-D644668F7BE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3FF605A-E232-426A-B3F7-FC6857DB374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CCEABDE-8EAB-4111-BAAE-C339204E671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53884E0-2399-40C8-9089-4D51C00FEAA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05D96D5-1402-4524-A46D-750CCF6E70D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75220</xdr:rowOff>
    </xdr:from>
    <xdr:to>
      <xdr:col>81</xdr:col>
      <xdr:colOff>95250</xdr:colOff>
      <xdr:row>64</xdr:row>
      <xdr:rowOff>5370</xdr:rowOff>
    </xdr:to>
    <xdr:sp macro="" textlink="">
      <xdr:nvSpPr>
        <xdr:cNvPr id="339" name="楕円 338">
          <a:extLst>
            <a:ext uri="{FF2B5EF4-FFF2-40B4-BE49-F238E27FC236}">
              <a16:creationId xmlns:a16="http://schemas.microsoft.com/office/drawing/2014/main" id="{CD250278-7052-4BDB-93CC-ACE58671BB3B}"/>
            </a:ext>
          </a:extLst>
        </xdr:cNvPr>
        <xdr:cNvSpPr/>
      </xdr:nvSpPr>
      <xdr:spPr>
        <a:xfrm>
          <a:off x="16967200" y="108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47297</xdr:rowOff>
    </xdr:from>
    <xdr:ext cx="762000" cy="259045"/>
    <xdr:sp macro="" textlink="">
      <xdr:nvSpPr>
        <xdr:cNvPr id="340" name="定員管理の状況該当値テキスト">
          <a:extLst>
            <a:ext uri="{FF2B5EF4-FFF2-40B4-BE49-F238E27FC236}">
              <a16:creationId xmlns:a16="http://schemas.microsoft.com/office/drawing/2014/main" id="{28F8AD6E-811E-49F9-8144-3B16759AD61D}"/>
            </a:ext>
          </a:extLst>
        </xdr:cNvPr>
        <xdr:cNvSpPr txBox="1"/>
      </xdr:nvSpPr>
      <xdr:spPr>
        <a:xfrm>
          <a:off x="17106900" y="108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4899</xdr:rowOff>
    </xdr:from>
    <xdr:to>
      <xdr:col>77</xdr:col>
      <xdr:colOff>95250</xdr:colOff>
      <xdr:row>63</xdr:row>
      <xdr:rowOff>106499</xdr:rowOff>
    </xdr:to>
    <xdr:sp macro="" textlink="">
      <xdr:nvSpPr>
        <xdr:cNvPr id="341" name="楕円 340">
          <a:extLst>
            <a:ext uri="{FF2B5EF4-FFF2-40B4-BE49-F238E27FC236}">
              <a16:creationId xmlns:a16="http://schemas.microsoft.com/office/drawing/2014/main" id="{C8EE9447-A025-400C-B296-90F2DFC64F73}"/>
            </a:ext>
          </a:extLst>
        </xdr:cNvPr>
        <xdr:cNvSpPr/>
      </xdr:nvSpPr>
      <xdr:spPr>
        <a:xfrm>
          <a:off x="16129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91276</xdr:rowOff>
    </xdr:from>
    <xdr:ext cx="736600" cy="259045"/>
    <xdr:sp macro="" textlink="">
      <xdr:nvSpPr>
        <xdr:cNvPr id="342" name="テキスト ボックス 341">
          <a:extLst>
            <a:ext uri="{FF2B5EF4-FFF2-40B4-BE49-F238E27FC236}">
              <a16:creationId xmlns:a16="http://schemas.microsoft.com/office/drawing/2014/main" id="{E839017E-ABBF-4EC5-A292-929664F371BB}"/>
            </a:ext>
          </a:extLst>
        </xdr:cNvPr>
        <xdr:cNvSpPr txBox="1"/>
      </xdr:nvSpPr>
      <xdr:spPr>
        <a:xfrm>
          <a:off x="15798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3" name="楕円 342">
          <a:extLst>
            <a:ext uri="{FF2B5EF4-FFF2-40B4-BE49-F238E27FC236}">
              <a16:creationId xmlns:a16="http://schemas.microsoft.com/office/drawing/2014/main" id="{8A7D2E29-D9A4-4EAC-8293-41CBED75557A}"/>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4" name="テキスト ボックス 343">
          <a:extLst>
            <a:ext uri="{FF2B5EF4-FFF2-40B4-BE49-F238E27FC236}">
              <a16:creationId xmlns:a16="http://schemas.microsoft.com/office/drawing/2014/main" id="{3576071E-23D7-41B3-BED5-1EA2EA4AFBED}"/>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104648</xdr:rowOff>
    </xdr:from>
    <xdr:to>
      <xdr:col>68</xdr:col>
      <xdr:colOff>203200</xdr:colOff>
      <xdr:row>63</xdr:row>
      <xdr:rowOff>34798</xdr:rowOff>
    </xdr:to>
    <xdr:sp macro="" textlink="">
      <xdr:nvSpPr>
        <xdr:cNvPr id="345" name="楕円 344">
          <a:extLst>
            <a:ext uri="{FF2B5EF4-FFF2-40B4-BE49-F238E27FC236}">
              <a16:creationId xmlns:a16="http://schemas.microsoft.com/office/drawing/2014/main" id="{E815EFE7-8921-4C42-B3D4-0F2A2C620A2D}"/>
            </a:ext>
          </a:extLst>
        </xdr:cNvPr>
        <xdr:cNvSpPr/>
      </xdr:nvSpPr>
      <xdr:spPr>
        <a:xfrm>
          <a:off x="14351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19575</xdr:rowOff>
    </xdr:from>
    <xdr:ext cx="762000" cy="259045"/>
    <xdr:sp macro="" textlink="">
      <xdr:nvSpPr>
        <xdr:cNvPr id="346" name="テキスト ボックス 345">
          <a:extLst>
            <a:ext uri="{FF2B5EF4-FFF2-40B4-BE49-F238E27FC236}">
              <a16:creationId xmlns:a16="http://schemas.microsoft.com/office/drawing/2014/main" id="{A49CD34C-0B38-462C-B8EC-39CCC393853D}"/>
            </a:ext>
          </a:extLst>
        </xdr:cNvPr>
        <xdr:cNvSpPr txBox="1"/>
      </xdr:nvSpPr>
      <xdr:spPr>
        <a:xfrm>
          <a:off x="14020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66729</xdr:rowOff>
    </xdr:from>
    <xdr:to>
      <xdr:col>64</xdr:col>
      <xdr:colOff>152400</xdr:colOff>
      <xdr:row>62</xdr:row>
      <xdr:rowOff>168329</xdr:rowOff>
    </xdr:to>
    <xdr:sp macro="" textlink="">
      <xdr:nvSpPr>
        <xdr:cNvPr id="347" name="楕円 346">
          <a:extLst>
            <a:ext uri="{FF2B5EF4-FFF2-40B4-BE49-F238E27FC236}">
              <a16:creationId xmlns:a16="http://schemas.microsoft.com/office/drawing/2014/main" id="{C4187FFA-D3DB-4EC9-9548-7EE709E1DD7E}"/>
            </a:ext>
          </a:extLst>
        </xdr:cNvPr>
        <xdr:cNvSpPr/>
      </xdr:nvSpPr>
      <xdr:spPr>
        <a:xfrm>
          <a:off x="13462000" y="106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153106</xdr:rowOff>
    </xdr:from>
    <xdr:ext cx="762000" cy="259045"/>
    <xdr:sp macro="" textlink="">
      <xdr:nvSpPr>
        <xdr:cNvPr id="348" name="テキスト ボックス 347">
          <a:extLst>
            <a:ext uri="{FF2B5EF4-FFF2-40B4-BE49-F238E27FC236}">
              <a16:creationId xmlns:a16="http://schemas.microsoft.com/office/drawing/2014/main" id="{ACC6B252-0814-410D-9CCC-5023E7EBCE76}"/>
            </a:ext>
          </a:extLst>
        </xdr:cNvPr>
        <xdr:cNvSpPr txBox="1"/>
      </xdr:nvSpPr>
      <xdr:spPr>
        <a:xfrm>
          <a:off x="13131800" y="107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77D55FA-FDA9-41E6-86C1-F15AF5DDA1B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8472F338-B007-4B00-BA16-0881FD79E4E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94F86B6-64DD-47A6-825C-A3B308554E8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4A4BDCB-790D-4942-A303-84835C7F66F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952C79A-EF52-429F-A859-01B4607A4C1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44A17DE-B506-4D34-8D71-AD38E389AA0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AFC6F8AC-A514-4766-BA9B-1FDC7EA1C96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C2F256C-FB0C-4512-98F9-A2D6B6EAF43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1B8B6AA-C5BC-4070-8954-E73D4D347B5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669712A-01EF-4E09-A3CE-49FFE7B8F6F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D0C41BE-9175-4EC6-BDE3-335D12908FE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81B908C-FDAD-4E87-BF08-39BFA2DC257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C8199456-B3E7-4F7E-B221-95BEEDD8C43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％となった。主な要因は公営企業会計への補助の増加と、分母である普通地方交付税額の減少によるもの。また、豪雨災害に対する起債償還が令和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年度から本格化するため、今後も高い値での推移が見込まれる。借入の抑制のほか、過疎債や辺地債など交付税措置の手厚い地方債を活用して、実質公債費比率の抑制に努める。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F5892D4-97CA-46EE-A593-4731F9EAB97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95A75CD-A435-4935-A057-6826A3571F9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F3117F84-4D3A-4192-8D06-F22925DB0F8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A1F57F59-C92C-4150-8044-E04AF4C353E6}"/>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9E1B11C2-E09D-40C5-913B-64CDAC6AE6D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A860AB02-C9A7-4669-A1C7-E0D8DAAA73EB}"/>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AC6B4691-5274-4E2C-A2D3-F44AF9E042BB}"/>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36EA1943-C39A-4BB1-83A8-64984D22E4B1}"/>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58D8F2-96EC-4886-B674-F49B1D0DF7F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B76BC7FF-18EF-4A9A-8D91-16E68EB57E5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C270B04B-BD14-4105-8D16-B1DD817028F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B4C4A3EF-57E7-48A2-B993-BDBFA63CADB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D9D800C6-59F8-4C40-92BB-1A62B3F9EB84}"/>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95C7566B-468C-4A0C-867D-4A03A4EC913C}"/>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B864CA7F-E548-4AD9-B268-2F9B37099597}"/>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30451CE5-57DD-4BFB-9394-FF9706E78874}"/>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4E9CF211-00A4-48FC-994A-C9B3B69C0BF7}"/>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121920</xdr:rowOff>
    </xdr:to>
    <xdr:cxnSp macro="">
      <xdr:nvCxnSpPr>
        <xdr:cNvPr id="379" name="直線コネクタ 378">
          <a:extLst>
            <a:ext uri="{FF2B5EF4-FFF2-40B4-BE49-F238E27FC236}">
              <a16:creationId xmlns:a16="http://schemas.microsoft.com/office/drawing/2014/main" id="{2B93EBF3-2F47-4076-87E3-A604992FD217}"/>
            </a:ext>
          </a:extLst>
        </xdr:cNvPr>
        <xdr:cNvCxnSpPr/>
      </xdr:nvCxnSpPr>
      <xdr:spPr>
        <a:xfrm>
          <a:off x="16179800" y="726973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446B7B79-044F-436C-9AA8-70D587B182EB}"/>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8862D3A2-F6F4-4CA9-9234-241646F368A9}"/>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68834</xdr:rowOff>
    </xdr:to>
    <xdr:cxnSp macro="">
      <xdr:nvCxnSpPr>
        <xdr:cNvPr id="382" name="直線コネクタ 381">
          <a:extLst>
            <a:ext uri="{FF2B5EF4-FFF2-40B4-BE49-F238E27FC236}">
              <a16:creationId xmlns:a16="http://schemas.microsoft.com/office/drawing/2014/main" id="{BF2B9257-31E1-467B-9915-6B848C409602}"/>
            </a:ext>
          </a:extLst>
        </xdr:cNvPr>
        <xdr:cNvCxnSpPr/>
      </xdr:nvCxnSpPr>
      <xdr:spPr>
        <a:xfrm>
          <a:off x="15290800" y="72504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ECE16615-99C2-46CF-AC14-1E65ABF53DD2}"/>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E142950D-F047-4FA5-9500-70FFEA9EE19B}"/>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49530</xdr:rowOff>
    </xdr:to>
    <xdr:cxnSp macro="">
      <xdr:nvCxnSpPr>
        <xdr:cNvPr id="385" name="直線コネクタ 384">
          <a:extLst>
            <a:ext uri="{FF2B5EF4-FFF2-40B4-BE49-F238E27FC236}">
              <a16:creationId xmlns:a16="http://schemas.microsoft.com/office/drawing/2014/main" id="{D56B27D8-6F14-4A29-89CC-0369C05D6223}"/>
            </a:ext>
          </a:extLst>
        </xdr:cNvPr>
        <xdr:cNvCxnSpPr/>
      </xdr:nvCxnSpPr>
      <xdr:spPr>
        <a:xfrm>
          <a:off x="14401800" y="72214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976DF27C-55CE-4773-A4A7-5C9EB8EB046E}"/>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C45636DE-DC17-48E8-96A4-5D766C0315EF}"/>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20574</xdr:rowOff>
    </xdr:to>
    <xdr:cxnSp macro="">
      <xdr:nvCxnSpPr>
        <xdr:cNvPr id="388" name="直線コネクタ 387">
          <a:extLst>
            <a:ext uri="{FF2B5EF4-FFF2-40B4-BE49-F238E27FC236}">
              <a16:creationId xmlns:a16="http://schemas.microsoft.com/office/drawing/2014/main" id="{0D9277F2-806B-4845-A6A6-B548F5D8C64C}"/>
            </a:ext>
          </a:extLst>
        </xdr:cNvPr>
        <xdr:cNvCxnSpPr/>
      </xdr:nvCxnSpPr>
      <xdr:spPr>
        <a:xfrm>
          <a:off x="13512800" y="719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85906DA0-042A-4BB1-AFDA-BCFE9F0B84A8}"/>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61581AD3-1365-4D32-9A96-784FFD02037E}"/>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33657DA-094C-4D4A-92BD-BE7171648F47}"/>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2FC7A9D5-8A30-43EA-8319-C76E1CAA7BEC}"/>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A6C986F0-69E1-4DEB-8D8D-6C2E3C87BFE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DFBC2C7-2D11-49B8-A89C-18043AD38FE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6680261-D656-4AE3-8D70-00ADC063420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D18C4F8-353B-40FF-A544-B63ADD5019A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283F419-281C-449B-AE1F-186208D22CD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a:extLst>
            <a:ext uri="{FF2B5EF4-FFF2-40B4-BE49-F238E27FC236}">
              <a16:creationId xmlns:a16="http://schemas.microsoft.com/office/drawing/2014/main" id="{41334BFC-6F76-42A5-B60E-9DE3E557D0F3}"/>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138447</xdr:rowOff>
    </xdr:from>
    <xdr:ext cx="762000" cy="259045"/>
    <xdr:sp macro="" textlink="">
      <xdr:nvSpPr>
        <xdr:cNvPr id="399" name="公債費負担の状況該当値テキスト">
          <a:extLst>
            <a:ext uri="{FF2B5EF4-FFF2-40B4-BE49-F238E27FC236}">
              <a16:creationId xmlns:a16="http://schemas.microsoft.com/office/drawing/2014/main" id="{4F032AF8-0B43-40ED-AE5B-7BB542F6DE42}"/>
            </a:ext>
          </a:extLst>
        </xdr:cNvPr>
        <xdr:cNvSpPr txBox="1"/>
      </xdr:nvSpPr>
      <xdr:spPr>
        <a:xfrm>
          <a:off x="17106900" y="716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400" name="楕円 399">
          <a:extLst>
            <a:ext uri="{FF2B5EF4-FFF2-40B4-BE49-F238E27FC236}">
              <a16:creationId xmlns:a16="http://schemas.microsoft.com/office/drawing/2014/main" id="{5822A914-87BD-4768-9282-B9A1532E0519}"/>
            </a:ext>
          </a:extLst>
        </xdr:cNvPr>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401" name="テキスト ボックス 400">
          <a:extLst>
            <a:ext uri="{FF2B5EF4-FFF2-40B4-BE49-F238E27FC236}">
              <a16:creationId xmlns:a16="http://schemas.microsoft.com/office/drawing/2014/main" id="{C28BA05B-4BE2-40F3-8E8B-C8C69D1CC497}"/>
            </a:ext>
          </a:extLst>
        </xdr:cNvPr>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a:extLst>
            <a:ext uri="{FF2B5EF4-FFF2-40B4-BE49-F238E27FC236}">
              <a16:creationId xmlns:a16="http://schemas.microsoft.com/office/drawing/2014/main" id="{7F315C95-3D50-479A-92E7-D3C8F1D17577}"/>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3" name="テキスト ボックス 402">
          <a:extLst>
            <a:ext uri="{FF2B5EF4-FFF2-40B4-BE49-F238E27FC236}">
              <a16:creationId xmlns:a16="http://schemas.microsoft.com/office/drawing/2014/main" id="{C0AEC7EE-AD27-438B-BE05-B62C72BB4E46}"/>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04" name="楕円 403">
          <a:extLst>
            <a:ext uri="{FF2B5EF4-FFF2-40B4-BE49-F238E27FC236}">
              <a16:creationId xmlns:a16="http://schemas.microsoft.com/office/drawing/2014/main" id="{C53619B8-C818-4549-936D-EA0A51E231E2}"/>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5" name="テキスト ボックス 404">
          <a:extLst>
            <a:ext uri="{FF2B5EF4-FFF2-40B4-BE49-F238E27FC236}">
              <a16:creationId xmlns:a16="http://schemas.microsoft.com/office/drawing/2014/main" id="{563B12C0-B4B9-42F2-8595-A3295FD8CC18}"/>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406" name="楕円 405">
          <a:extLst>
            <a:ext uri="{FF2B5EF4-FFF2-40B4-BE49-F238E27FC236}">
              <a16:creationId xmlns:a16="http://schemas.microsoft.com/office/drawing/2014/main" id="{534A5B6D-489D-49BE-8EF0-34CD611F2C78}"/>
            </a:ext>
          </a:extLst>
        </xdr:cNvPr>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407" name="テキスト ボックス 406">
          <a:extLst>
            <a:ext uri="{FF2B5EF4-FFF2-40B4-BE49-F238E27FC236}">
              <a16:creationId xmlns:a16="http://schemas.microsoft.com/office/drawing/2014/main" id="{EF614F1C-2EE7-405B-B2DE-C448CDAF0953}"/>
            </a:ext>
          </a:extLst>
        </xdr:cNvPr>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FF42CCEC-1238-40F5-9C4B-06449839337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577B6B6E-9A06-48B5-83EF-3321A23FC3F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CD19C5F6-F73A-418D-A246-F8548038FF6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9A7C37B1-9A62-4140-9E7D-5F122FA0643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923CF638-E839-4F64-AD73-064B1C98D94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F930012-342F-4F16-8173-5CDE00C1D56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2282CD95-F718-4AD7-885D-11EBD47A724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5530F872-96AB-4555-9E82-FFF037D3538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10AB15B4-2405-47B3-B2C4-FA90BBC91BC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54DA8F65-6A62-4681-8490-EC5318EE05D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106052AE-3637-473E-8817-27EA3E6B2EB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34D5FC48-D0FD-47E2-83D7-48EA036E931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4AE59947-A705-4EEC-B01C-C36904B36DA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ポイント悪化した。主な要因としては。公営企業会計への補助額が増加していることや、豪雨災害による多額の地方債の発行などがある。令和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年度以降も災害復旧は続くため、当面は上昇傾向で推移する見込み。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今後の事業実施の際にも、補助金や財政措置のある地方債を活用するなどして、限られた財源の中で可能な限り将来負担が膨らまないよう事業を実施する必要がある。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8A3DD724-1DE0-43E6-8DF7-30E0985F193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E3F4BE4E-C4C5-4A8D-B5C8-7F83880C0C2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46BBC92E-96D9-4317-BAFC-943D96410AA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7C70A10F-21D4-455F-8936-94B21796F3C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43C2AF41-00D1-40D2-A99F-599BE0B9A06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1B1E0539-DA37-4880-A027-75AD979A37F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9958AB3-C7C2-4B00-A61C-4E676B042F4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C8D6B84F-87C8-42B4-AB42-8CCC907490F4}"/>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AE574E6-A791-4D9F-986F-9A8B7C8CE29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3DD8D492-F30A-4D3F-A5D0-86516169388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710D0335-8585-4919-B2DE-FCDD6654222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749DC315-64B3-4D94-AE35-51AB86C7EB7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25149CB6-598B-4CA9-A743-2EF37B546A9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A9001571-1BF4-42CA-9E02-E65260904C5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3D5E35A5-D392-49C7-893D-ED9FCDA8B8E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27F86702-79B9-4E85-BF79-53707DA39BF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8D813476-8795-4BAF-AFC6-7E63091AF65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CF4B503F-264A-4D22-A3C3-050823E00B4A}"/>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51E96963-FE47-461F-8A89-C0E636FD654F}"/>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5DBFA369-342C-4793-B9B1-8161E6D19346}"/>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F1C88DA1-B611-4F37-AA9E-02E153272DD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434EA867-F5C9-40F7-B58F-19962AF4FFEF}"/>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11490</xdr:rowOff>
    </xdr:from>
    <xdr:to>
      <xdr:col>81</xdr:col>
      <xdr:colOff>44450</xdr:colOff>
      <xdr:row>15</xdr:row>
      <xdr:rowOff>19534</xdr:rowOff>
    </xdr:to>
    <xdr:cxnSp macro="">
      <xdr:nvCxnSpPr>
        <xdr:cNvPr id="443" name="直線コネクタ 442">
          <a:extLst>
            <a:ext uri="{FF2B5EF4-FFF2-40B4-BE49-F238E27FC236}">
              <a16:creationId xmlns:a16="http://schemas.microsoft.com/office/drawing/2014/main" id="{33EAB573-18DA-40B9-AD1E-C6B87F7563AC}"/>
            </a:ext>
          </a:extLst>
        </xdr:cNvPr>
        <xdr:cNvCxnSpPr/>
      </xdr:nvCxnSpPr>
      <xdr:spPr>
        <a:xfrm>
          <a:off x="16179800" y="258324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1F2990C7-CFA5-4019-8260-DFA3B1C830A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605544B-678B-41D3-B179-F8D69F5BF12D}"/>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11490</xdr:rowOff>
    </xdr:from>
    <xdr:to>
      <xdr:col>77</xdr:col>
      <xdr:colOff>44450</xdr:colOff>
      <xdr:row>15</xdr:row>
      <xdr:rowOff>126395</xdr:rowOff>
    </xdr:to>
    <xdr:cxnSp macro="">
      <xdr:nvCxnSpPr>
        <xdr:cNvPr id="446" name="直線コネクタ 445">
          <a:extLst>
            <a:ext uri="{FF2B5EF4-FFF2-40B4-BE49-F238E27FC236}">
              <a16:creationId xmlns:a16="http://schemas.microsoft.com/office/drawing/2014/main" id="{A498E0A5-033E-4627-95EB-0CF1ADBA233F}"/>
            </a:ext>
          </a:extLst>
        </xdr:cNvPr>
        <xdr:cNvCxnSpPr/>
      </xdr:nvCxnSpPr>
      <xdr:spPr>
        <a:xfrm flipV="1">
          <a:off x="15290800" y="258324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7C3E8339-782D-4CDC-A962-C6BC55D5E3AB}"/>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7A4BF66A-6AED-419D-A423-D6CF91712C64}"/>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126395</xdr:rowOff>
    </xdr:from>
    <xdr:to>
      <xdr:col>72</xdr:col>
      <xdr:colOff>203200</xdr:colOff>
      <xdr:row>16</xdr:row>
      <xdr:rowOff>41124</xdr:rowOff>
    </xdr:to>
    <xdr:cxnSp macro="">
      <xdr:nvCxnSpPr>
        <xdr:cNvPr id="449" name="直線コネクタ 448">
          <a:extLst>
            <a:ext uri="{FF2B5EF4-FFF2-40B4-BE49-F238E27FC236}">
              <a16:creationId xmlns:a16="http://schemas.microsoft.com/office/drawing/2014/main" id="{44EAF1D9-FD4A-474C-884E-A77B7ACE1DBF}"/>
            </a:ext>
          </a:extLst>
        </xdr:cNvPr>
        <xdr:cNvCxnSpPr/>
      </xdr:nvCxnSpPr>
      <xdr:spPr>
        <a:xfrm flipV="1">
          <a:off x="14401800" y="2698145"/>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BEC6350B-1AFB-4499-B602-5D667CD6410C}"/>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AE736184-71B2-4AB2-A559-C763E4A06C76}"/>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41124</xdr:rowOff>
    </xdr:from>
    <xdr:to>
      <xdr:col>68</xdr:col>
      <xdr:colOff>152400</xdr:colOff>
      <xdr:row>16</xdr:row>
      <xdr:rowOff>113514</xdr:rowOff>
    </xdr:to>
    <xdr:cxnSp macro="">
      <xdr:nvCxnSpPr>
        <xdr:cNvPr id="452" name="直線コネクタ 451">
          <a:extLst>
            <a:ext uri="{FF2B5EF4-FFF2-40B4-BE49-F238E27FC236}">
              <a16:creationId xmlns:a16="http://schemas.microsoft.com/office/drawing/2014/main" id="{868378C8-FC93-4FD4-90A4-FE7B1471D9BE}"/>
            </a:ext>
          </a:extLst>
        </xdr:cNvPr>
        <xdr:cNvCxnSpPr/>
      </xdr:nvCxnSpPr>
      <xdr:spPr>
        <a:xfrm flipV="1">
          <a:off x="13512800" y="27843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9A01051E-823B-4534-B998-5AEC821F13EB}"/>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1857F42D-BFF5-4562-8472-192A2930F1C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D8855708-8A8E-467C-A6CE-7C1AC3749F4A}"/>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D0E33E03-7570-4E9B-B242-2E16E5B4EA33}"/>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AD0B5E1-AE7B-473B-A080-3ECC031AA78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72DD4BC-85A5-4BF3-9FF3-AC8BD4F6AA0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9EE47DD-EB4F-4E3A-BC5B-220556D8E22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ADB5B39-FC95-43F3-8686-7AD4F610F94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E581545-3BC5-4BBC-BC4A-E9B8C14BA71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140184</xdr:rowOff>
    </xdr:from>
    <xdr:to>
      <xdr:col>81</xdr:col>
      <xdr:colOff>95250</xdr:colOff>
      <xdr:row>15</xdr:row>
      <xdr:rowOff>70334</xdr:rowOff>
    </xdr:to>
    <xdr:sp macro="" textlink="">
      <xdr:nvSpPr>
        <xdr:cNvPr id="462" name="楕円 461">
          <a:extLst>
            <a:ext uri="{FF2B5EF4-FFF2-40B4-BE49-F238E27FC236}">
              <a16:creationId xmlns:a16="http://schemas.microsoft.com/office/drawing/2014/main" id="{A8ED74C9-529A-4656-856E-AB5874EE589E}"/>
            </a:ext>
          </a:extLst>
        </xdr:cNvPr>
        <xdr:cNvSpPr/>
      </xdr:nvSpPr>
      <xdr:spPr>
        <a:xfrm>
          <a:off x="169672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112261</xdr:rowOff>
    </xdr:from>
    <xdr:ext cx="762000" cy="259045"/>
    <xdr:sp macro="" textlink="">
      <xdr:nvSpPr>
        <xdr:cNvPr id="463" name="将来負担の状況該当値テキスト">
          <a:extLst>
            <a:ext uri="{FF2B5EF4-FFF2-40B4-BE49-F238E27FC236}">
              <a16:creationId xmlns:a16="http://schemas.microsoft.com/office/drawing/2014/main" id="{0F051525-3F8F-4F26-ACA9-0A1BC04E2C53}"/>
            </a:ext>
          </a:extLst>
        </xdr:cNvPr>
        <xdr:cNvSpPr txBox="1"/>
      </xdr:nvSpPr>
      <xdr:spPr>
        <a:xfrm>
          <a:off x="17106900" y="251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132140</xdr:rowOff>
    </xdr:from>
    <xdr:to>
      <xdr:col>77</xdr:col>
      <xdr:colOff>95250</xdr:colOff>
      <xdr:row>15</xdr:row>
      <xdr:rowOff>62290</xdr:rowOff>
    </xdr:to>
    <xdr:sp macro="" textlink="">
      <xdr:nvSpPr>
        <xdr:cNvPr id="464" name="楕円 463">
          <a:extLst>
            <a:ext uri="{FF2B5EF4-FFF2-40B4-BE49-F238E27FC236}">
              <a16:creationId xmlns:a16="http://schemas.microsoft.com/office/drawing/2014/main" id="{86A7FBDD-E93C-490A-9888-AB01C54893C0}"/>
            </a:ext>
          </a:extLst>
        </xdr:cNvPr>
        <xdr:cNvSpPr/>
      </xdr:nvSpPr>
      <xdr:spPr>
        <a:xfrm>
          <a:off x="16129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65" name="テキスト ボックス 464">
          <a:extLst>
            <a:ext uri="{FF2B5EF4-FFF2-40B4-BE49-F238E27FC236}">
              <a16:creationId xmlns:a16="http://schemas.microsoft.com/office/drawing/2014/main" id="{26705E4D-EBBA-4175-9472-F125E2F6830B}"/>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75595</xdr:rowOff>
    </xdr:from>
    <xdr:to>
      <xdr:col>73</xdr:col>
      <xdr:colOff>44450</xdr:colOff>
      <xdr:row>16</xdr:row>
      <xdr:rowOff>5745</xdr:rowOff>
    </xdr:to>
    <xdr:sp macro="" textlink="">
      <xdr:nvSpPr>
        <xdr:cNvPr id="466" name="楕円 465">
          <a:extLst>
            <a:ext uri="{FF2B5EF4-FFF2-40B4-BE49-F238E27FC236}">
              <a16:creationId xmlns:a16="http://schemas.microsoft.com/office/drawing/2014/main" id="{C007B4F9-5F56-4A27-87F0-92102DD0A18B}"/>
            </a:ext>
          </a:extLst>
        </xdr:cNvPr>
        <xdr:cNvSpPr/>
      </xdr:nvSpPr>
      <xdr:spPr>
        <a:xfrm>
          <a:off x="15240000" y="26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161972</xdr:rowOff>
    </xdr:from>
    <xdr:ext cx="762000" cy="259045"/>
    <xdr:sp macro="" textlink="">
      <xdr:nvSpPr>
        <xdr:cNvPr id="467" name="テキスト ボックス 466">
          <a:extLst>
            <a:ext uri="{FF2B5EF4-FFF2-40B4-BE49-F238E27FC236}">
              <a16:creationId xmlns:a16="http://schemas.microsoft.com/office/drawing/2014/main" id="{44B84470-801B-46EA-88C4-915F354F2A90}"/>
            </a:ext>
          </a:extLst>
        </xdr:cNvPr>
        <xdr:cNvSpPr txBox="1"/>
      </xdr:nvSpPr>
      <xdr:spPr>
        <a:xfrm>
          <a:off x="14909800" y="27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161774</xdr:rowOff>
    </xdr:from>
    <xdr:to>
      <xdr:col>68</xdr:col>
      <xdr:colOff>203200</xdr:colOff>
      <xdr:row>16</xdr:row>
      <xdr:rowOff>91924</xdr:rowOff>
    </xdr:to>
    <xdr:sp macro="" textlink="">
      <xdr:nvSpPr>
        <xdr:cNvPr id="468" name="楕円 467">
          <a:extLst>
            <a:ext uri="{FF2B5EF4-FFF2-40B4-BE49-F238E27FC236}">
              <a16:creationId xmlns:a16="http://schemas.microsoft.com/office/drawing/2014/main" id="{BE0BA0DB-04A0-4D66-9F3C-E3E757B1DA99}"/>
            </a:ext>
          </a:extLst>
        </xdr:cNvPr>
        <xdr:cNvSpPr/>
      </xdr:nvSpPr>
      <xdr:spPr>
        <a:xfrm>
          <a:off x="14351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76701</xdr:rowOff>
    </xdr:from>
    <xdr:ext cx="762000" cy="259045"/>
    <xdr:sp macro="" textlink="">
      <xdr:nvSpPr>
        <xdr:cNvPr id="469" name="テキスト ボックス 468">
          <a:extLst>
            <a:ext uri="{FF2B5EF4-FFF2-40B4-BE49-F238E27FC236}">
              <a16:creationId xmlns:a16="http://schemas.microsoft.com/office/drawing/2014/main" id="{10BF88E3-DA29-4981-BF34-E7B16D1E9552}"/>
            </a:ext>
          </a:extLst>
        </xdr:cNvPr>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62714</xdr:rowOff>
    </xdr:from>
    <xdr:to>
      <xdr:col>64</xdr:col>
      <xdr:colOff>152400</xdr:colOff>
      <xdr:row>16</xdr:row>
      <xdr:rowOff>164314</xdr:rowOff>
    </xdr:to>
    <xdr:sp macro="" textlink="">
      <xdr:nvSpPr>
        <xdr:cNvPr id="470" name="楕円 469">
          <a:extLst>
            <a:ext uri="{FF2B5EF4-FFF2-40B4-BE49-F238E27FC236}">
              <a16:creationId xmlns:a16="http://schemas.microsoft.com/office/drawing/2014/main" id="{4777928F-688F-4BFA-94C0-8CA11405D546}"/>
            </a:ext>
          </a:extLst>
        </xdr:cNvPr>
        <xdr:cNvSpPr/>
      </xdr:nvSpPr>
      <xdr:spPr>
        <a:xfrm>
          <a:off x="13462000" y="28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149091</xdr:rowOff>
    </xdr:from>
    <xdr:ext cx="762000" cy="259045"/>
    <xdr:sp macro="" textlink="">
      <xdr:nvSpPr>
        <xdr:cNvPr id="471" name="テキスト ボックス 470">
          <a:extLst>
            <a:ext uri="{FF2B5EF4-FFF2-40B4-BE49-F238E27FC236}">
              <a16:creationId xmlns:a16="http://schemas.microsoft.com/office/drawing/2014/main" id="{9A5C7DB7-48FC-4AAC-AB39-34C7DED5AF75}"/>
            </a:ext>
          </a:extLst>
        </xdr:cNvPr>
        <xdr:cNvSpPr txBox="1"/>
      </xdr:nvSpPr>
      <xdr:spPr>
        <a:xfrm>
          <a:off x="13131800" y="28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4,979
299.61
6,611,955
6,132,272
192,254
3,453,276
4,948,612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人件費は、ラスパイレス指数が低いこともあり類似団体より低かったが、令和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年度は災害復旧のための人件費が増えたこともあり、類似団体並の数値となっている。今後も適切な定員管理に努める。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89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8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近隣市に常備消防やごみ処理などを委託しているため、類似団体と比べても高い値で推移している。令和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ポイントと大幅に悪化しているが、これは豪雨災害への対応のため。</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283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28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27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100330</xdr:rowOff>
    </xdr:from>
    <xdr:to>
      <xdr:col>69</xdr:col>
      <xdr:colOff>92075</xdr:colOff>
      <xdr:row>19</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57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概ね例年並み程度の数値で推移している。類似団体より低い理由は、少子化が急速に進行していることにより、児童手当の給付費が他団体より少ないため。今後も低い値で推移すること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年度に大幅に数値が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変動している要因は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簡易水道事業会計と下水道事業会計の公営企業化に伴うもの。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と同等の値で推移しており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、概ね類似団体程度の数値となっている。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75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59</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7486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39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令和２年度に大幅に比率が上昇しているが、これは簡易水道事業会計と下水道事業会計が法適用の公営企業となったことに伴い繰出金を補助金として支出するようになったため。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ポイント増加した。コロナ過で控えられてきた社会活動が再開され始めたことにより、事業への補助申請が増加していることが主な要因と考えられる。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8373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83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公債費の経常収支比率は概ね例年並みで推移している。令和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年の災害復旧事業による公債費の大幅な増加が見込まれるため、事業の必要性等を十分に検討し、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借入額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45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9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123189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41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ポイントで増加している。要因は普通交付税の減によるところが大きく、類似団体程度と同程度の数値で推移している。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110998</xdr:rowOff>
    </xdr:from>
    <xdr:to>
      <xdr:col>82</xdr:col>
      <xdr:colOff>107950</xdr:colOff>
      <xdr:row>77</xdr:row>
      <xdr:rowOff>60706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41198"/>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110998</xdr:rowOff>
    </xdr:from>
    <xdr:to>
      <xdr:col>78</xdr:col>
      <xdr:colOff>69850</xdr:colOff>
      <xdr:row>77</xdr:row>
      <xdr:rowOff>106426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119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829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829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60198</xdr:rowOff>
    </xdr:from>
    <xdr:to>
      <xdr:col>78</xdr:col>
      <xdr:colOff>120650</xdr:colOff>
      <xdr:row>76</xdr:row>
      <xdr:rowOff>161798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170437</xdr:rowOff>
    </xdr:from>
    <xdr:to>
      <xdr:col>29</xdr:col>
      <xdr:colOff>127000</xdr:colOff>
      <xdr:row>17</xdr:row>
      <xdr:rowOff>11962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89812"/>
          <a:ext cx="647700" cy="18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11962</xdr:rowOff>
    </xdr:from>
    <xdr:to>
      <xdr:col>26</xdr:col>
      <xdr:colOff>50800</xdr:colOff>
      <xdr:row>17</xdr:row>
      <xdr:rowOff>54071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4237"/>
          <a:ext cx="698500" cy="4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54071</xdr:rowOff>
    </xdr:from>
    <xdr:to>
      <xdr:col>22</xdr:col>
      <xdr:colOff>114300</xdr:colOff>
      <xdr:row>17</xdr:row>
      <xdr:rowOff>137208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6346"/>
          <a:ext cx="698500" cy="8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137208</xdr:rowOff>
    </xdr:from>
    <xdr:to>
      <xdr:col>18</xdr:col>
      <xdr:colOff>177800</xdr:colOff>
      <xdr:row>18</xdr:row>
      <xdr:rowOff>10344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99483"/>
          <a:ext cx="698500" cy="44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119637</xdr:rowOff>
    </xdr:from>
    <xdr:to>
      <xdr:col>29</xdr:col>
      <xdr:colOff>177800</xdr:colOff>
      <xdr:row>16</xdr:row>
      <xdr:rowOff>49787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3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136164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8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132612</xdr:rowOff>
    </xdr:from>
    <xdr:to>
      <xdr:col>26</xdr:col>
      <xdr:colOff>101600</xdr:colOff>
      <xdr:row>17</xdr:row>
      <xdr:rowOff>62762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72939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3271</xdr:rowOff>
    </xdr:from>
    <xdr:to>
      <xdr:col>22</xdr:col>
      <xdr:colOff>165100</xdr:colOff>
      <xdr:row>17</xdr:row>
      <xdr:rowOff>104871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115048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86408</xdr:rowOff>
    </xdr:from>
    <xdr:to>
      <xdr:col>19</xdr:col>
      <xdr:colOff>38100</xdr:colOff>
      <xdr:row>18</xdr:row>
      <xdr:rowOff>16558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4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130994</xdr:rowOff>
    </xdr:from>
    <xdr:to>
      <xdr:col>15</xdr:col>
      <xdr:colOff>101600</xdr:colOff>
      <xdr:row>18</xdr:row>
      <xdr:rowOff>61144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3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71321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192162</xdr:rowOff>
    </xdr:from>
    <xdr:to>
      <xdr:col>29</xdr:col>
      <xdr:colOff>127000</xdr:colOff>
      <xdr:row>34</xdr:row>
      <xdr:rowOff>287956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59612"/>
          <a:ext cx="647700" cy="9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287956</xdr:rowOff>
    </xdr:from>
    <xdr:to>
      <xdr:col>26</xdr:col>
      <xdr:colOff>50800</xdr:colOff>
      <xdr:row>35</xdr:row>
      <xdr:rowOff>56907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55406"/>
          <a:ext cx="698500" cy="11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56907</xdr:rowOff>
    </xdr:from>
    <xdr:to>
      <xdr:col>22</xdr:col>
      <xdr:colOff>114300</xdr:colOff>
      <xdr:row>35</xdr:row>
      <xdr:rowOff>165709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67257"/>
          <a:ext cx="698500" cy="10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165709</xdr:rowOff>
    </xdr:from>
    <xdr:to>
      <xdr:col>18</xdr:col>
      <xdr:colOff>177800</xdr:colOff>
      <xdr:row>35</xdr:row>
      <xdr:rowOff>178664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76059"/>
          <a:ext cx="698500" cy="12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141362</xdr:rowOff>
    </xdr:from>
    <xdr:to>
      <xdr:col>29</xdr:col>
      <xdr:colOff>177800</xdr:colOff>
      <xdr:row>34</xdr:row>
      <xdr:rowOff>242962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0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329339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237156</xdr:rowOff>
    </xdr:from>
    <xdr:to>
      <xdr:col>26</xdr:col>
      <xdr:colOff>101600</xdr:colOff>
      <xdr:row>34</xdr:row>
      <xdr:rowOff>338756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0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6033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7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6107</xdr:rowOff>
    </xdr:from>
    <xdr:to>
      <xdr:col>22</xdr:col>
      <xdr:colOff>165100</xdr:colOff>
      <xdr:row>35</xdr:row>
      <xdr:rowOff>107707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1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117884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114909</xdr:rowOff>
    </xdr:from>
    <xdr:to>
      <xdr:col>19</xdr:col>
      <xdr:colOff>38100</xdr:colOff>
      <xdr:row>35</xdr:row>
      <xdr:rowOff>216509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226686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127864</xdr:rowOff>
    </xdr:from>
    <xdr:to>
      <xdr:col>15</xdr:col>
      <xdr:colOff>101600</xdr:colOff>
      <xdr:row>35</xdr:row>
      <xdr:rowOff>229464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239641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4,979
299.61
6,611,955
6,132,272
192,254
3,453,276
4,948,612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87469</xdr:rowOff>
    </xdr:from>
    <xdr:to>
      <xdr:col>24</xdr:col>
      <xdr:colOff>63500</xdr:colOff>
      <xdr:row>35</xdr:row>
      <xdr:rowOff>81608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16769"/>
          <a:ext cx="838200" cy="1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81608</xdr:rowOff>
    </xdr:from>
    <xdr:to>
      <xdr:col>19</xdr:col>
      <xdr:colOff>177800</xdr:colOff>
      <xdr:row>35</xdr:row>
      <xdr:rowOff>129102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82358"/>
          <a:ext cx="889000" cy="4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129102</xdr:rowOff>
    </xdr:from>
    <xdr:to>
      <xdr:col>15</xdr:col>
      <xdr:colOff>50800</xdr:colOff>
      <xdr:row>36</xdr:row>
      <xdr:rowOff>168897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29852"/>
          <a:ext cx="889000" cy="2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168897</xdr:rowOff>
    </xdr:from>
    <xdr:to>
      <xdr:col>10</xdr:col>
      <xdr:colOff>114300</xdr:colOff>
      <xdr:row>37</xdr:row>
      <xdr:rowOff>55657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41097"/>
          <a:ext cx="889000" cy="5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36669</xdr:rowOff>
    </xdr:from>
    <xdr:to>
      <xdr:col>24</xdr:col>
      <xdr:colOff>114300</xdr:colOff>
      <xdr:row>34</xdr:row>
      <xdr:rowOff>138269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59546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1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30808</xdr:rowOff>
    </xdr:from>
    <xdr:to>
      <xdr:col>20</xdr:col>
      <xdr:colOff>38100</xdr:colOff>
      <xdr:row>35</xdr:row>
      <xdr:rowOff>132408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148935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0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78302</xdr:rowOff>
    </xdr:from>
    <xdr:to>
      <xdr:col>15</xdr:col>
      <xdr:colOff>101600</xdr:colOff>
      <xdr:row>36</xdr:row>
      <xdr:rowOff>8452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24979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5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118097</xdr:rowOff>
    </xdr:from>
    <xdr:to>
      <xdr:col>10</xdr:col>
      <xdr:colOff>165100</xdr:colOff>
      <xdr:row>37</xdr:row>
      <xdr:rowOff>48247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64774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06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4857</xdr:rowOff>
    </xdr:from>
    <xdr:to>
      <xdr:col>6</xdr:col>
      <xdr:colOff>38100</xdr:colOff>
      <xdr:row>37</xdr:row>
      <xdr:rowOff>106457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122984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2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156680</xdr:rowOff>
    </xdr:from>
    <xdr:to>
      <xdr:col>24</xdr:col>
      <xdr:colOff>63500</xdr:colOff>
      <xdr:row>58</xdr:row>
      <xdr:rowOff>49296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9330"/>
          <a:ext cx="838200" cy="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49296</xdr:rowOff>
    </xdr:from>
    <xdr:to>
      <xdr:col>19</xdr:col>
      <xdr:colOff>177800</xdr:colOff>
      <xdr:row>58</xdr:row>
      <xdr:rowOff>70128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339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70128</xdr:rowOff>
    </xdr:from>
    <xdr:to>
      <xdr:col>15</xdr:col>
      <xdr:colOff>50800</xdr:colOff>
      <xdr:row>58</xdr:row>
      <xdr:rowOff>76929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4228"/>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69828</xdr:rowOff>
    </xdr:from>
    <xdr:to>
      <xdr:col>10</xdr:col>
      <xdr:colOff>114300</xdr:colOff>
      <xdr:row>58</xdr:row>
      <xdr:rowOff>76929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13928"/>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105880</xdr:rowOff>
    </xdr:from>
    <xdr:to>
      <xdr:col>24</xdr:col>
      <xdr:colOff>114300</xdr:colOff>
      <xdr:row>58</xdr:row>
      <xdr:rowOff>36030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128757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169946</xdr:rowOff>
    </xdr:from>
    <xdr:to>
      <xdr:col>20</xdr:col>
      <xdr:colOff>38100</xdr:colOff>
      <xdr:row>58</xdr:row>
      <xdr:rowOff>100096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116623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1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19328</xdr:rowOff>
    </xdr:from>
    <xdr:to>
      <xdr:col>15</xdr:col>
      <xdr:colOff>101600</xdr:colOff>
      <xdr:row>58</xdr:row>
      <xdr:rowOff>120928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137455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3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26129</xdr:rowOff>
    </xdr:from>
    <xdr:to>
      <xdr:col>10</xdr:col>
      <xdr:colOff>165100</xdr:colOff>
      <xdr:row>58</xdr:row>
      <xdr:rowOff>127729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144256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4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19028</xdr:rowOff>
    </xdr:from>
    <xdr:to>
      <xdr:col>6</xdr:col>
      <xdr:colOff>38100</xdr:colOff>
      <xdr:row>58</xdr:row>
      <xdr:rowOff>120628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137155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3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96021</xdr:rowOff>
    </xdr:from>
    <xdr:to>
      <xdr:col>24</xdr:col>
      <xdr:colOff>63500</xdr:colOff>
      <xdr:row>74</xdr:row>
      <xdr:rowOff>109704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783321"/>
          <a:ext cx="8382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96021</xdr:rowOff>
    </xdr:from>
    <xdr:to>
      <xdr:col>19</xdr:col>
      <xdr:colOff>177800</xdr:colOff>
      <xdr:row>75</xdr:row>
      <xdr:rowOff>93833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783321"/>
          <a:ext cx="889000" cy="16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93833</xdr:rowOff>
    </xdr:from>
    <xdr:to>
      <xdr:col>15</xdr:col>
      <xdr:colOff>50800</xdr:colOff>
      <xdr:row>76</xdr:row>
      <xdr:rowOff>108235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52583"/>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138949</xdr:rowOff>
    </xdr:from>
    <xdr:to>
      <xdr:col>10</xdr:col>
      <xdr:colOff>114300</xdr:colOff>
      <xdr:row>76</xdr:row>
      <xdr:rowOff>108235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97699"/>
          <a:ext cx="889000" cy="1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58904</xdr:rowOff>
    </xdr:from>
    <xdr:to>
      <xdr:col>24</xdr:col>
      <xdr:colOff>114300</xdr:colOff>
      <xdr:row>74</xdr:row>
      <xdr:rowOff>160504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81781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5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45221</xdr:rowOff>
    </xdr:from>
    <xdr:to>
      <xdr:col>20</xdr:col>
      <xdr:colOff>38100</xdr:colOff>
      <xdr:row>74</xdr:row>
      <xdr:rowOff>146821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163348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5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43033</xdr:rowOff>
    </xdr:from>
    <xdr:to>
      <xdr:col>15</xdr:col>
      <xdr:colOff>101600</xdr:colOff>
      <xdr:row>75</xdr:row>
      <xdr:rowOff>144633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161160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57435</xdr:rowOff>
    </xdr:from>
    <xdr:to>
      <xdr:col>10</xdr:col>
      <xdr:colOff>165100</xdr:colOff>
      <xdr:row>76</xdr:row>
      <xdr:rowOff>159035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4111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8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88149</xdr:rowOff>
    </xdr:from>
    <xdr:to>
      <xdr:col>6</xdr:col>
      <xdr:colOff>38100</xdr:colOff>
      <xdr:row>76</xdr:row>
      <xdr:rowOff>18300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46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34826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7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170383</xdr:rowOff>
    </xdr:from>
    <xdr:to>
      <xdr:col>24</xdr:col>
      <xdr:colOff>63500</xdr:colOff>
      <xdr:row>97</xdr:row>
      <xdr:rowOff>31725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29583"/>
          <a:ext cx="8382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170383</xdr:rowOff>
    </xdr:from>
    <xdr:to>
      <xdr:col>19</xdr:col>
      <xdr:colOff>177800</xdr:colOff>
      <xdr:row>97</xdr:row>
      <xdr:rowOff>130136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29583"/>
          <a:ext cx="889000" cy="1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127521</xdr:rowOff>
    </xdr:from>
    <xdr:to>
      <xdr:col>15</xdr:col>
      <xdr:colOff>50800</xdr:colOff>
      <xdr:row>97</xdr:row>
      <xdr:rowOff>130136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58171"/>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127521</xdr:rowOff>
    </xdr:from>
    <xdr:to>
      <xdr:col>10</xdr:col>
      <xdr:colOff>114300</xdr:colOff>
      <xdr:row>97</xdr:row>
      <xdr:rowOff>153836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58171"/>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152375</xdr:rowOff>
    </xdr:from>
    <xdr:to>
      <xdr:col>24</xdr:col>
      <xdr:colOff>114300</xdr:colOff>
      <xdr:row>97</xdr:row>
      <xdr:rowOff>82525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130802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119583</xdr:rowOff>
    </xdr:from>
    <xdr:to>
      <xdr:col>20</xdr:col>
      <xdr:colOff>38100</xdr:colOff>
      <xdr:row>97</xdr:row>
      <xdr:rowOff>49733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79336</xdr:rowOff>
    </xdr:from>
    <xdr:to>
      <xdr:col>15</xdr:col>
      <xdr:colOff>101600</xdr:colOff>
      <xdr:row>98</xdr:row>
      <xdr:rowOff>9486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76721</xdr:rowOff>
    </xdr:from>
    <xdr:to>
      <xdr:col>10</xdr:col>
      <xdr:colOff>165100</xdr:colOff>
      <xdr:row>98</xdr:row>
      <xdr:rowOff>6871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169448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103036</xdr:rowOff>
    </xdr:from>
    <xdr:to>
      <xdr:col>6</xdr:col>
      <xdr:colOff>38100</xdr:colOff>
      <xdr:row>98</xdr:row>
      <xdr:rowOff>33186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24313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114115</xdr:rowOff>
    </xdr:from>
    <xdr:to>
      <xdr:col>55</xdr:col>
      <xdr:colOff>0</xdr:colOff>
      <xdr:row>34</xdr:row>
      <xdr:rowOff>26776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600515"/>
          <a:ext cx="838200" cy="2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37754</xdr:rowOff>
    </xdr:from>
    <xdr:to>
      <xdr:col>50</xdr:col>
      <xdr:colOff>114300</xdr:colOff>
      <xdr:row>34</xdr:row>
      <xdr:rowOff>26776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24154"/>
          <a:ext cx="889000" cy="3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37754</xdr:rowOff>
    </xdr:from>
    <xdr:to>
      <xdr:col>45</xdr:col>
      <xdr:colOff>177800</xdr:colOff>
      <xdr:row>36</xdr:row>
      <xdr:rowOff>147372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24154"/>
          <a:ext cx="889000" cy="7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138178</xdr:rowOff>
    </xdr:from>
    <xdr:to>
      <xdr:col>41</xdr:col>
      <xdr:colOff>50800</xdr:colOff>
      <xdr:row>36</xdr:row>
      <xdr:rowOff>147372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10378"/>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63315</xdr:rowOff>
    </xdr:from>
    <xdr:to>
      <xdr:col>55</xdr:col>
      <xdr:colOff>50800</xdr:colOff>
      <xdr:row>32</xdr:row>
      <xdr:rowOff>164915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5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86192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40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147426</xdr:rowOff>
    </xdr:from>
    <xdr:to>
      <xdr:col>50</xdr:col>
      <xdr:colOff>165100</xdr:colOff>
      <xdr:row>34</xdr:row>
      <xdr:rowOff>77576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94103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158404</xdr:rowOff>
    </xdr:from>
    <xdr:to>
      <xdr:col>46</xdr:col>
      <xdr:colOff>38100</xdr:colOff>
      <xdr:row>32</xdr:row>
      <xdr:rowOff>88554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105081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4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96572</xdr:rowOff>
    </xdr:from>
    <xdr:to>
      <xdr:col>41</xdr:col>
      <xdr:colOff>101600</xdr:colOff>
      <xdr:row>37</xdr:row>
      <xdr:rowOff>26722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17849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87378</xdr:rowOff>
    </xdr:from>
    <xdr:to>
      <xdr:col>36</xdr:col>
      <xdr:colOff>165100</xdr:colOff>
      <xdr:row>37</xdr:row>
      <xdr:rowOff>17528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5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43992</xdr:rowOff>
    </xdr:from>
    <xdr:to>
      <xdr:col>55</xdr:col>
      <xdr:colOff>0</xdr:colOff>
      <xdr:row>58</xdr:row>
      <xdr:rowOff>110911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8092"/>
          <a:ext cx="838200" cy="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43992</xdr:rowOff>
    </xdr:from>
    <xdr:to>
      <xdr:col>50</xdr:col>
      <xdr:colOff>114300</xdr:colOff>
      <xdr:row>58</xdr:row>
      <xdr:rowOff>101166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88092"/>
          <a:ext cx="889000" cy="5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93885</xdr:rowOff>
    </xdr:from>
    <xdr:to>
      <xdr:col>45</xdr:col>
      <xdr:colOff>177800</xdr:colOff>
      <xdr:row>58</xdr:row>
      <xdr:rowOff>101166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37985"/>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72511</xdr:rowOff>
    </xdr:from>
    <xdr:to>
      <xdr:col>41</xdr:col>
      <xdr:colOff>50800</xdr:colOff>
      <xdr:row>58</xdr:row>
      <xdr:rowOff>93885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16611"/>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60111</xdr:rowOff>
    </xdr:from>
    <xdr:to>
      <xdr:col>55</xdr:col>
      <xdr:colOff>50800</xdr:colOff>
      <xdr:row>58</xdr:row>
      <xdr:rowOff>161711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38538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164642</xdr:rowOff>
    </xdr:from>
    <xdr:to>
      <xdr:col>50</xdr:col>
      <xdr:colOff>165100</xdr:colOff>
      <xdr:row>58</xdr:row>
      <xdr:rowOff>94792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111319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1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50366</xdr:rowOff>
    </xdr:from>
    <xdr:to>
      <xdr:col>46</xdr:col>
      <xdr:colOff>38100</xdr:colOff>
      <xdr:row>58</xdr:row>
      <xdr:rowOff>151966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143093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8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43085</xdr:rowOff>
    </xdr:from>
    <xdr:to>
      <xdr:col>41</xdr:col>
      <xdr:colOff>101600</xdr:colOff>
      <xdr:row>58</xdr:row>
      <xdr:rowOff>144685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135812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7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21711</xdr:rowOff>
    </xdr:from>
    <xdr:to>
      <xdr:col>36</xdr:col>
      <xdr:colOff>165100</xdr:colOff>
      <xdr:row>58</xdr:row>
      <xdr:rowOff>123311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139838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4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6888</xdr:rowOff>
    </xdr:from>
    <xdr:to>
      <xdr:col>55</xdr:col>
      <xdr:colOff>0</xdr:colOff>
      <xdr:row>78</xdr:row>
      <xdr:rowOff>20220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79988"/>
          <a:ext cx="8382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6888</xdr:rowOff>
    </xdr:from>
    <xdr:to>
      <xdr:col>50</xdr:col>
      <xdr:colOff>114300</xdr:colOff>
      <xdr:row>78</xdr:row>
      <xdr:rowOff>111088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79988"/>
          <a:ext cx="889000" cy="10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110527</xdr:rowOff>
    </xdr:from>
    <xdr:to>
      <xdr:col>45</xdr:col>
      <xdr:colOff>177800</xdr:colOff>
      <xdr:row>78</xdr:row>
      <xdr:rowOff>111088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3627"/>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110527</xdr:rowOff>
    </xdr:from>
    <xdr:to>
      <xdr:col>41</xdr:col>
      <xdr:colOff>50800</xdr:colOff>
      <xdr:row>78</xdr:row>
      <xdr:rowOff>122656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83627"/>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140870</xdr:rowOff>
    </xdr:from>
    <xdr:to>
      <xdr:col>55</xdr:col>
      <xdr:colOff>50800</xdr:colOff>
      <xdr:row>78</xdr:row>
      <xdr:rowOff>71020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127538</xdr:rowOff>
    </xdr:from>
    <xdr:to>
      <xdr:col>50</xdr:col>
      <xdr:colOff>165100</xdr:colOff>
      <xdr:row>78</xdr:row>
      <xdr:rowOff>57688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74215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60288</xdr:rowOff>
    </xdr:from>
    <xdr:to>
      <xdr:col>46</xdr:col>
      <xdr:colOff>38100</xdr:colOff>
      <xdr:row>78</xdr:row>
      <xdr:rowOff>161888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153015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59727</xdr:rowOff>
    </xdr:from>
    <xdr:to>
      <xdr:col>41</xdr:col>
      <xdr:colOff>101600</xdr:colOff>
      <xdr:row>78</xdr:row>
      <xdr:rowOff>161327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152454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2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71856</xdr:rowOff>
    </xdr:from>
    <xdr:to>
      <xdr:col>36</xdr:col>
      <xdr:colOff>165100</xdr:colOff>
      <xdr:row>79</xdr:row>
      <xdr:rowOff>2006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164583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3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95918</xdr:rowOff>
    </xdr:from>
    <xdr:to>
      <xdr:col>55</xdr:col>
      <xdr:colOff>0</xdr:colOff>
      <xdr:row>97</xdr:row>
      <xdr:rowOff>50816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55118"/>
          <a:ext cx="838200" cy="12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95918</xdr:rowOff>
    </xdr:from>
    <xdr:to>
      <xdr:col>50</xdr:col>
      <xdr:colOff>114300</xdr:colOff>
      <xdr:row>97</xdr:row>
      <xdr:rowOff>7029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55118"/>
          <a:ext cx="889000" cy="8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7029</xdr:rowOff>
    </xdr:from>
    <xdr:to>
      <xdr:col>45</xdr:col>
      <xdr:colOff>177800</xdr:colOff>
      <xdr:row>97</xdr:row>
      <xdr:rowOff>30145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37679"/>
          <a:ext cx="889000" cy="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111775</xdr:rowOff>
    </xdr:from>
    <xdr:to>
      <xdr:col>41</xdr:col>
      <xdr:colOff>50800</xdr:colOff>
      <xdr:row>97</xdr:row>
      <xdr:rowOff>30145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70975"/>
          <a:ext cx="889000" cy="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xdr:rowOff>
    </xdr:from>
    <xdr:to>
      <xdr:col>55</xdr:col>
      <xdr:colOff>50800</xdr:colOff>
      <xdr:row>97</xdr:row>
      <xdr:rowOff>101616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149893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45118</xdr:rowOff>
    </xdr:from>
    <xdr:to>
      <xdr:col>50</xdr:col>
      <xdr:colOff>165100</xdr:colOff>
      <xdr:row>96</xdr:row>
      <xdr:rowOff>146718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163245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7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127679</xdr:rowOff>
    </xdr:from>
    <xdr:to>
      <xdr:col>46</xdr:col>
      <xdr:colOff>38100</xdr:colOff>
      <xdr:row>97</xdr:row>
      <xdr:rowOff>57829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48956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150795</xdr:rowOff>
    </xdr:from>
    <xdr:to>
      <xdr:col>41</xdr:col>
      <xdr:colOff>101600</xdr:colOff>
      <xdr:row>97</xdr:row>
      <xdr:rowOff>80945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72072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60975</xdr:rowOff>
    </xdr:from>
    <xdr:to>
      <xdr:col>36</xdr:col>
      <xdr:colOff>165100</xdr:colOff>
      <xdr:row>96</xdr:row>
      <xdr:rowOff>162575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9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4213</xdr:rowOff>
    </xdr:from>
    <xdr:to>
      <xdr:col>85</xdr:col>
      <xdr:colOff>127000</xdr:colOff>
      <xdr:row>38</xdr:row>
      <xdr:rowOff>138868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490613"/>
          <a:ext cx="838200" cy="11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128700</xdr:rowOff>
    </xdr:from>
    <xdr:to>
      <xdr:col>81</xdr:col>
      <xdr:colOff>50800</xdr:colOff>
      <xdr:row>38</xdr:row>
      <xdr:rowOff>138868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3800"/>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128700</xdr:rowOff>
    </xdr:from>
    <xdr:to>
      <xdr:col>76</xdr:col>
      <xdr:colOff>114300</xdr:colOff>
      <xdr:row>38</xdr:row>
      <xdr:rowOff>137826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43800"/>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132659</xdr:rowOff>
    </xdr:from>
    <xdr:to>
      <xdr:col>71</xdr:col>
      <xdr:colOff>177800</xdr:colOff>
      <xdr:row>38</xdr:row>
      <xdr:rowOff>137826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47759"/>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124863</xdr:rowOff>
    </xdr:from>
    <xdr:to>
      <xdr:col>85</xdr:col>
      <xdr:colOff>177800</xdr:colOff>
      <xdr:row>32</xdr:row>
      <xdr:rowOff>55013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4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147740</xdr:rowOff>
    </xdr:from>
    <xdr:ext cx="599010"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29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88068</xdr:rowOff>
    </xdr:from>
    <xdr:to>
      <xdr:col>81</xdr:col>
      <xdr:colOff>101600</xdr:colOff>
      <xdr:row>39</xdr:row>
      <xdr:rowOff>18218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9345</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24333" y="669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77900</xdr:rowOff>
    </xdr:from>
    <xdr:to>
      <xdr:col>76</xdr:col>
      <xdr:colOff>165100</xdr:colOff>
      <xdr:row>39</xdr:row>
      <xdr:rowOff>8050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170627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87026</xdr:rowOff>
    </xdr:from>
    <xdr:to>
      <xdr:col>72</xdr:col>
      <xdr:colOff>38100</xdr:colOff>
      <xdr:row>39</xdr:row>
      <xdr:rowOff>17176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94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81859</xdr:rowOff>
    </xdr:from>
    <xdr:to>
      <xdr:col>67</xdr:col>
      <xdr:colOff>101600</xdr:colOff>
      <xdr:row>39</xdr:row>
      <xdr:rowOff>12009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3136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85623</xdr:rowOff>
    </xdr:from>
    <xdr:to>
      <xdr:col>85</xdr:col>
      <xdr:colOff>127000</xdr:colOff>
      <xdr:row>75</xdr:row>
      <xdr:rowOff>98950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944373"/>
          <a:ext cx="8382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85623</xdr:rowOff>
    </xdr:from>
    <xdr:to>
      <xdr:col>81</xdr:col>
      <xdr:colOff>50800</xdr:colOff>
      <xdr:row>75</xdr:row>
      <xdr:rowOff>146390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44373"/>
          <a:ext cx="889000" cy="6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146390</xdr:rowOff>
    </xdr:from>
    <xdr:to>
      <xdr:col>76</xdr:col>
      <xdr:colOff>114300</xdr:colOff>
      <xdr:row>76</xdr:row>
      <xdr:rowOff>12333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0514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12333</xdr:rowOff>
    </xdr:from>
    <xdr:to>
      <xdr:col>71</xdr:col>
      <xdr:colOff>177800</xdr:colOff>
      <xdr:row>76</xdr:row>
      <xdr:rowOff>39994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4253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48150</xdr:rowOff>
    </xdr:from>
    <xdr:to>
      <xdr:col>85</xdr:col>
      <xdr:colOff>177800</xdr:colOff>
      <xdr:row>75</xdr:row>
      <xdr:rowOff>149749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06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71027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5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34823</xdr:rowOff>
    </xdr:from>
    <xdr:to>
      <xdr:col>81</xdr:col>
      <xdr:colOff>101600</xdr:colOff>
      <xdr:row>75</xdr:row>
      <xdr:rowOff>136423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152950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66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95589</xdr:rowOff>
    </xdr:from>
    <xdr:to>
      <xdr:col>76</xdr:col>
      <xdr:colOff>165100</xdr:colOff>
      <xdr:row>76</xdr:row>
      <xdr:rowOff>25738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54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42266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7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132983</xdr:rowOff>
    </xdr:from>
    <xdr:to>
      <xdr:col>72</xdr:col>
      <xdr:colOff>38100</xdr:colOff>
      <xdr:row>76</xdr:row>
      <xdr:rowOff>63134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917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79660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76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160644</xdr:rowOff>
    </xdr:from>
    <xdr:to>
      <xdr:col>67</xdr:col>
      <xdr:colOff>101600</xdr:colOff>
      <xdr:row>76</xdr:row>
      <xdr:rowOff>90794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107321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9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26098</xdr:rowOff>
    </xdr:from>
    <xdr:to>
      <xdr:col>85</xdr:col>
      <xdr:colOff>127000</xdr:colOff>
      <xdr:row>99</xdr:row>
      <xdr:rowOff>80997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9648"/>
          <a:ext cx="838200" cy="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26098</xdr:rowOff>
    </xdr:from>
    <xdr:to>
      <xdr:col>81</xdr:col>
      <xdr:colOff>50800</xdr:colOff>
      <xdr:row>99</xdr:row>
      <xdr:rowOff>65956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9648"/>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65956</xdr:rowOff>
    </xdr:from>
    <xdr:to>
      <xdr:col>76</xdr:col>
      <xdr:colOff>114300</xdr:colOff>
      <xdr:row>99</xdr:row>
      <xdr:rowOff>71045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39506"/>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71045</xdr:rowOff>
    </xdr:from>
    <xdr:to>
      <xdr:col>71</xdr:col>
      <xdr:colOff>177800</xdr:colOff>
      <xdr:row>99</xdr:row>
      <xdr:rowOff>89080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44595"/>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30197</xdr:rowOff>
    </xdr:from>
    <xdr:to>
      <xdr:col>85</xdr:col>
      <xdr:colOff>177800</xdr:colOff>
      <xdr:row>99</xdr:row>
      <xdr:rowOff>131797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116574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146748</xdr:rowOff>
    </xdr:from>
    <xdr:to>
      <xdr:col>81</xdr:col>
      <xdr:colOff>101600</xdr:colOff>
      <xdr:row>99</xdr:row>
      <xdr:rowOff>76898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68025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15156</xdr:rowOff>
    </xdr:from>
    <xdr:to>
      <xdr:col>76</xdr:col>
      <xdr:colOff>165100</xdr:colOff>
      <xdr:row>99</xdr:row>
      <xdr:rowOff>116756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107883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8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20245</xdr:rowOff>
    </xdr:from>
    <xdr:to>
      <xdr:col>72</xdr:col>
      <xdr:colOff>38100</xdr:colOff>
      <xdr:row>99</xdr:row>
      <xdr:rowOff>121845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112972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38280</xdr:rowOff>
    </xdr:from>
    <xdr:to>
      <xdr:col>67</xdr:col>
      <xdr:colOff>101600</xdr:colOff>
      <xdr:row>99</xdr:row>
      <xdr:rowOff>139880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131007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85261</xdr:rowOff>
    </xdr:from>
    <xdr:to>
      <xdr:col>116</xdr:col>
      <xdr:colOff>63500</xdr:colOff>
      <xdr:row>55</xdr:row>
      <xdr:rowOff>107762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515011"/>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107762</xdr:rowOff>
    </xdr:from>
    <xdr:to>
      <xdr:col>111</xdr:col>
      <xdr:colOff>177800</xdr:colOff>
      <xdr:row>55</xdr:row>
      <xdr:rowOff>128107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537512"/>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128107</xdr:rowOff>
    </xdr:from>
    <xdr:to>
      <xdr:col>107</xdr:col>
      <xdr:colOff>50800</xdr:colOff>
      <xdr:row>55</xdr:row>
      <xdr:rowOff>145970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557857"/>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145970</xdr:rowOff>
    </xdr:from>
    <xdr:to>
      <xdr:col>102</xdr:col>
      <xdr:colOff>114300</xdr:colOff>
      <xdr:row>55</xdr:row>
      <xdr:rowOff>166544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5757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34461</xdr:rowOff>
    </xdr:from>
    <xdr:to>
      <xdr:col>116</xdr:col>
      <xdr:colOff>114300</xdr:colOff>
      <xdr:row>55</xdr:row>
      <xdr:rowOff>136061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4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57338</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3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56962</xdr:rowOff>
    </xdr:from>
    <xdr:to>
      <xdr:col>112</xdr:col>
      <xdr:colOff>38100</xdr:colOff>
      <xdr:row>55</xdr:row>
      <xdr:rowOff>158562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4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3639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2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77307</xdr:rowOff>
    </xdr:from>
    <xdr:to>
      <xdr:col>107</xdr:col>
      <xdr:colOff>101600</xdr:colOff>
      <xdr:row>56</xdr:row>
      <xdr:rowOff>7457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5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23984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2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95170</xdr:rowOff>
    </xdr:from>
    <xdr:to>
      <xdr:col>102</xdr:col>
      <xdr:colOff>165100</xdr:colOff>
      <xdr:row>56</xdr:row>
      <xdr:rowOff>25320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5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41847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3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115744</xdr:rowOff>
    </xdr:from>
    <xdr:to>
      <xdr:col>98</xdr:col>
      <xdr:colOff>38100</xdr:colOff>
      <xdr:row>56</xdr:row>
      <xdr:rowOff>45894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62421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58479</xdr:rowOff>
    </xdr:from>
    <xdr:to>
      <xdr:col>116</xdr:col>
      <xdr:colOff>63500</xdr:colOff>
      <xdr:row>76</xdr:row>
      <xdr:rowOff>68887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8679"/>
          <a:ext cx="8382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63370</xdr:rowOff>
    </xdr:from>
    <xdr:to>
      <xdr:col>111</xdr:col>
      <xdr:colOff>177800</xdr:colOff>
      <xdr:row>76</xdr:row>
      <xdr:rowOff>68887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93570"/>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99565</xdr:rowOff>
    </xdr:from>
    <xdr:to>
      <xdr:col>107</xdr:col>
      <xdr:colOff>50800</xdr:colOff>
      <xdr:row>76</xdr:row>
      <xdr:rowOff>63370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615415"/>
          <a:ext cx="8890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99565</xdr:rowOff>
    </xdr:from>
    <xdr:to>
      <xdr:col>102</xdr:col>
      <xdr:colOff>114300</xdr:colOff>
      <xdr:row>73</xdr:row>
      <xdr:rowOff>142748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15415"/>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7679</xdr:rowOff>
    </xdr:from>
    <xdr:to>
      <xdr:col>116</xdr:col>
      <xdr:colOff>114300</xdr:colOff>
      <xdr:row>76</xdr:row>
      <xdr:rowOff>109279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157556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18087</xdr:rowOff>
    </xdr:from>
    <xdr:to>
      <xdr:col>112</xdr:col>
      <xdr:colOff>38100</xdr:colOff>
      <xdr:row>76</xdr:row>
      <xdr:rowOff>119687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110814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12570</xdr:rowOff>
    </xdr:from>
    <xdr:to>
      <xdr:col>107</xdr:col>
      <xdr:colOff>101600</xdr:colOff>
      <xdr:row>76</xdr:row>
      <xdr:rowOff>114170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105297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48765</xdr:rowOff>
    </xdr:from>
    <xdr:to>
      <xdr:col>102</xdr:col>
      <xdr:colOff>165100</xdr:colOff>
      <xdr:row>73</xdr:row>
      <xdr:rowOff>150365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166892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3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91948</xdr:rowOff>
    </xdr:from>
    <xdr:to>
      <xdr:col>98</xdr:col>
      <xdr:colOff>38100</xdr:colOff>
      <xdr:row>74</xdr:row>
      <xdr:rowOff>22098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38625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38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性質別経費では特に災害復旧事業費が際立って増加しており、類似団体内順位で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月豪雨は激甚災害にも指定されており、国県からの手厚い財政支援や多額の寄付を受けつつも、村の一般財源での支出も大きくなっており財政的にも影響を受けている。災害復旧事業はもう</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程度は続く見込みであり、今後も財政的な負担については注視する必要がある。村民１人あたり人件費が増加しているのも、人口減少の影響もあるが、災害復旧に職員が長時間取り組んだり、他自治体から応援職員を受け入れたりした影響も大きい。物件費も同様に災害復旧事業の影響を受けている。普通建設事業については前年より減少しているが、これは災害復旧に注力するため、当初予定していた事業を取りやめたという事情がある。補助費が増額した理由は、災害にともない被災者の生活再建のための支援金を給付したほか、新型コロナウイルス対応地方創生臨時交付金を活用して子育て世帯や住民税非課税世帯への給付金や、全村民への商品券の配布などを行っ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人口減少や物価高騰の影響、災害復旧で借り入れた地方債の返済などの影響で財政状況がより悪化することが見込まれることから、財政状況の推移を注視し、歳出削減や財源の確保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4,979
299.61
6,611,955
6,132,272
192,254
3,453,276
4,948,612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96593</xdr:rowOff>
    </xdr:from>
    <xdr:to>
      <xdr:col>24</xdr:col>
      <xdr:colOff>63500</xdr:colOff>
      <xdr:row>34</xdr:row>
      <xdr:rowOff>140027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589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140027</xdr:rowOff>
    </xdr:from>
    <xdr:to>
      <xdr:col>19</xdr:col>
      <xdr:colOff>177800</xdr:colOff>
      <xdr:row>34</xdr:row>
      <xdr:rowOff>163104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9327"/>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163104</xdr:rowOff>
    </xdr:from>
    <xdr:to>
      <xdr:col>15</xdr:col>
      <xdr:colOff>50800</xdr:colOff>
      <xdr:row>35</xdr:row>
      <xdr:rowOff>55009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92404"/>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55009</xdr:rowOff>
    </xdr:from>
    <xdr:to>
      <xdr:col>10</xdr:col>
      <xdr:colOff>114300</xdr:colOff>
      <xdr:row>35</xdr:row>
      <xdr:rowOff>80264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55759"/>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45793</xdr:rowOff>
    </xdr:from>
    <xdr:to>
      <xdr:col>24</xdr:col>
      <xdr:colOff>114300</xdr:colOff>
      <xdr:row>34</xdr:row>
      <xdr:rowOff>147393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68670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89227</xdr:rowOff>
    </xdr:from>
    <xdr:to>
      <xdr:col>20</xdr:col>
      <xdr:colOff>38100</xdr:colOff>
      <xdr:row>35</xdr:row>
      <xdr:rowOff>19377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35904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112304</xdr:rowOff>
    </xdr:from>
    <xdr:to>
      <xdr:col>15</xdr:col>
      <xdr:colOff>101600</xdr:colOff>
      <xdr:row>35</xdr:row>
      <xdr:rowOff>42454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58981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4209</xdr:rowOff>
    </xdr:from>
    <xdr:to>
      <xdr:col>10</xdr:col>
      <xdr:colOff>165100</xdr:colOff>
      <xdr:row>35</xdr:row>
      <xdr:rowOff>105809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122336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83642</xdr:rowOff>
    </xdr:from>
    <xdr:to>
      <xdr:col>24</xdr:col>
      <xdr:colOff>63500</xdr:colOff>
      <xdr:row>58</xdr:row>
      <xdr:rowOff>103128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7742"/>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46327</xdr:rowOff>
    </xdr:from>
    <xdr:to>
      <xdr:col>19</xdr:col>
      <xdr:colOff>177800</xdr:colOff>
      <xdr:row>58</xdr:row>
      <xdr:rowOff>103128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0427"/>
          <a:ext cx="889000" cy="5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46327</xdr:rowOff>
    </xdr:from>
    <xdr:to>
      <xdr:col>15</xdr:col>
      <xdr:colOff>50800</xdr:colOff>
      <xdr:row>58</xdr:row>
      <xdr:rowOff>134503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0427"/>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134503</xdr:rowOff>
    </xdr:from>
    <xdr:to>
      <xdr:col>10</xdr:col>
      <xdr:colOff>114300</xdr:colOff>
      <xdr:row>58</xdr:row>
      <xdr:rowOff>140011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8603"/>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32842</xdr:rowOff>
    </xdr:from>
    <xdr:to>
      <xdr:col>24</xdr:col>
      <xdr:colOff>114300</xdr:colOff>
      <xdr:row>58</xdr:row>
      <xdr:rowOff>134442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52328</xdr:rowOff>
    </xdr:from>
    <xdr:to>
      <xdr:col>20</xdr:col>
      <xdr:colOff>38100</xdr:colOff>
      <xdr:row>58</xdr:row>
      <xdr:rowOff>153928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145055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8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166977</xdr:rowOff>
    </xdr:from>
    <xdr:to>
      <xdr:col>15</xdr:col>
      <xdr:colOff>101600</xdr:colOff>
      <xdr:row>58</xdr:row>
      <xdr:rowOff>97127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88254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83703</xdr:rowOff>
    </xdr:from>
    <xdr:to>
      <xdr:col>10</xdr:col>
      <xdr:colOff>165100</xdr:colOff>
      <xdr:row>59</xdr:row>
      <xdr:rowOff>13853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4980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89211</xdr:rowOff>
    </xdr:from>
    <xdr:to>
      <xdr:col>6</xdr:col>
      <xdr:colOff>38100</xdr:colOff>
      <xdr:row>59</xdr:row>
      <xdr:rowOff>19361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41776</xdr:rowOff>
    </xdr:from>
    <xdr:to>
      <xdr:col>24</xdr:col>
      <xdr:colOff>63500</xdr:colOff>
      <xdr:row>74</xdr:row>
      <xdr:rowOff>86688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57626"/>
          <a:ext cx="838200" cy="2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86688</xdr:rowOff>
    </xdr:from>
    <xdr:to>
      <xdr:col>19</xdr:col>
      <xdr:colOff>177800</xdr:colOff>
      <xdr:row>76</xdr:row>
      <xdr:rowOff>26436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73988"/>
          <a:ext cx="889000" cy="28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26436</xdr:rowOff>
    </xdr:from>
    <xdr:to>
      <xdr:col>15</xdr:col>
      <xdr:colOff>50800</xdr:colOff>
      <xdr:row>76</xdr:row>
      <xdr:rowOff>86711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56636"/>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86711</xdr:rowOff>
    </xdr:from>
    <xdr:to>
      <xdr:col>10</xdr:col>
      <xdr:colOff>114300</xdr:colOff>
      <xdr:row>76</xdr:row>
      <xdr:rowOff>122951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6911"/>
          <a:ext cx="889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162426</xdr:rowOff>
    </xdr:from>
    <xdr:to>
      <xdr:col>24</xdr:col>
      <xdr:colOff>114300</xdr:colOff>
      <xdr:row>73</xdr:row>
      <xdr:rowOff>92576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35888</xdr:rowOff>
    </xdr:from>
    <xdr:to>
      <xdr:col>20</xdr:col>
      <xdr:colOff>38100</xdr:colOff>
      <xdr:row>74</xdr:row>
      <xdr:rowOff>137488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154015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9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147086</xdr:rowOff>
    </xdr:from>
    <xdr:to>
      <xdr:col>15</xdr:col>
      <xdr:colOff>101600</xdr:colOff>
      <xdr:row>76</xdr:row>
      <xdr:rowOff>77236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93763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8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35911</xdr:rowOff>
    </xdr:from>
    <xdr:to>
      <xdr:col>10</xdr:col>
      <xdr:colOff>165100</xdr:colOff>
      <xdr:row>76</xdr:row>
      <xdr:rowOff>137511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128638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5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72151</xdr:rowOff>
    </xdr:from>
    <xdr:to>
      <xdr:col>6</xdr:col>
      <xdr:colOff>38100</xdr:colOff>
      <xdr:row>77</xdr:row>
      <xdr:rowOff>2301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18828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7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22397</xdr:rowOff>
    </xdr:from>
    <xdr:to>
      <xdr:col>24</xdr:col>
      <xdr:colOff>63500</xdr:colOff>
      <xdr:row>96</xdr:row>
      <xdr:rowOff>74884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10147"/>
          <a:ext cx="838200" cy="2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74884</xdr:rowOff>
    </xdr:from>
    <xdr:to>
      <xdr:col>19</xdr:col>
      <xdr:colOff>177800</xdr:colOff>
      <xdr:row>96</xdr:row>
      <xdr:rowOff>96571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34084"/>
          <a:ext cx="889000" cy="2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96571</xdr:rowOff>
    </xdr:from>
    <xdr:to>
      <xdr:col>15</xdr:col>
      <xdr:colOff>50800</xdr:colOff>
      <xdr:row>96</xdr:row>
      <xdr:rowOff>154711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55771"/>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149720</xdr:rowOff>
    </xdr:from>
    <xdr:to>
      <xdr:col>10</xdr:col>
      <xdr:colOff>114300</xdr:colOff>
      <xdr:row>96</xdr:row>
      <xdr:rowOff>154711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0892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143047</xdr:rowOff>
    </xdr:from>
    <xdr:to>
      <xdr:col>24</xdr:col>
      <xdr:colOff>114300</xdr:colOff>
      <xdr:row>95</xdr:row>
      <xdr:rowOff>73197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165924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24084</xdr:rowOff>
    </xdr:from>
    <xdr:to>
      <xdr:col>20</xdr:col>
      <xdr:colOff>38100</xdr:colOff>
      <xdr:row>96</xdr:row>
      <xdr:rowOff>125684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116811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45771</xdr:rowOff>
    </xdr:from>
    <xdr:to>
      <xdr:col>15</xdr:col>
      <xdr:colOff>101600</xdr:colOff>
      <xdr:row>96</xdr:row>
      <xdr:rowOff>147371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138498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103911</xdr:rowOff>
    </xdr:from>
    <xdr:to>
      <xdr:col>10</xdr:col>
      <xdr:colOff>165100</xdr:colOff>
      <xdr:row>97</xdr:row>
      <xdr:rowOff>34061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25188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98920</xdr:rowOff>
    </xdr:from>
    <xdr:to>
      <xdr:col>6</xdr:col>
      <xdr:colOff>38100</xdr:colOff>
      <xdr:row>97</xdr:row>
      <xdr:rowOff>29070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26314</xdr:rowOff>
    </xdr:from>
    <xdr:to>
      <xdr:col>55</xdr:col>
      <xdr:colOff>0</xdr:colOff>
      <xdr:row>31</xdr:row>
      <xdr:rowOff>70663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341264"/>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70663</xdr:rowOff>
    </xdr:from>
    <xdr:to>
      <xdr:col>50</xdr:col>
      <xdr:colOff>114300</xdr:colOff>
      <xdr:row>31</xdr:row>
      <xdr:rowOff>87122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38561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87122</xdr:rowOff>
    </xdr:from>
    <xdr:to>
      <xdr:col>45</xdr:col>
      <xdr:colOff>177800</xdr:colOff>
      <xdr:row>31</xdr:row>
      <xdr:rowOff>126898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40207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126898</xdr:rowOff>
    </xdr:from>
    <xdr:to>
      <xdr:col>41</xdr:col>
      <xdr:colOff>50800</xdr:colOff>
      <xdr:row>32</xdr:row>
      <xdr:rowOff>1625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44184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146964</xdr:rowOff>
    </xdr:from>
    <xdr:to>
      <xdr:col>55</xdr:col>
      <xdr:colOff>50800</xdr:colOff>
      <xdr:row>31</xdr:row>
      <xdr:rowOff>77114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2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61891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2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19863</xdr:rowOff>
    </xdr:from>
    <xdr:to>
      <xdr:col>50</xdr:col>
      <xdr:colOff>165100</xdr:colOff>
      <xdr:row>31</xdr:row>
      <xdr:rowOff>121463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3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137990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1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36322</xdr:rowOff>
    </xdr:from>
    <xdr:to>
      <xdr:col>46</xdr:col>
      <xdr:colOff>38100</xdr:colOff>
      <xdr:row>31</xdr:row>
      <xdr:rowOff>137922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154449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76098</xdr:rowOff>
    </xdr:from>
    <xdr:to>
      <xdr:col>41</xdr:col>
      <xdr:colOff>101600</xdr:colOff>
      <xdr:row>32</xdr:row>
      <xdr:rowOff>6248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22775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1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122275</xdr:rowOff>
    </xdr:from>
    <xdr:to>
      <xdr:col>36</xdr:col>
      <xdr:colOff>165100</xdr:colOff>
      <xdr:row>32</xdr:row>
      <xdr:rowOff>52425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68952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45059</xdr:rowOff>
    </xdr:from>
    <xdr:to>
      <xdr:col>55</xdr:col>
      <xdr:colOff>0</xdr:colOff>
      <xdr:row>57</xdr:row>
      <xdr:rowOff>76793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17709"/>
          <a:ext cx="838200" cy="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62216</xdr:rowOff>
    </xdr:from>
    <xdr:to>
      <xdr:col>50</xdr:col>
      <xdr:colOff>114300</xdr:colOff>
      <xdr:row>57</xdr:row>
      <xdr:rowOff>76793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34866"/>
          <a:ext cx="8890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41299</xdr:rowOff>
    </xdr:from>
    <xdr:to>
      <xdr:col>45</xdr:col>
      <xdr:colOff>177800</xdr:colOff>
      <xdr:row>57</xdr:row>
      <xdr:rowOff>62216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1394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41299</xdr:rowOff>
    </xdr:from>
    <xdr:to>
      <xdr:col>41</xdr:col>
      <xdr:colOff>50800</xdr:colOff>
      <xdr:row>57</xdr:row>
      <xdr:rowOff>55125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13949"/>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165709</xdr:rowOff>
    </xdr:from>
    <xdr:to>
      <xdr:col>55</xdr:col>
      <xdr:colOff>50800</xdr:colOff>
      <xdr:row>57</xdr:row>
      <xdr:rowOff>95859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25993</xdr:rowOff>
    </xdr:from>
    <xdr:to>
      <xdr:col>50</xdr:col>
      <xdr:colOff>165100</xdr:colOff>
      <xdr:row>57</xdr:row>
      <xdr:rowOff>127593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144120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11416</xdr:rowOff>
    </xdr:from>
    <xdr:to>
      <xdr:col>46</xdr:col>
      <xdr:colOff>38100</xdr:colOff>
      <xdr:row>57</xdr:row>
      <xdr:rowOff>113016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129543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161949</xdr:rowOff>
    </xdr:from>
    <xdr:to>
      <xdr:col>41</xdr:col>
      <xdr:colOff>101600</xdr:colOff>
      <xdr:row>57</xdr:row>
      <xdr:rowOff>92099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108626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4325</xdr:rowOff>
    </xdr:from>
    <xdr:to>
      <xdr:col>36</xdr:col>
      <xdr:colOff>165100</xdr:colOff>
      <xdr:row>57</xdr:row>
      <xdr:rowOff>105925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122452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5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5174</xdr:rowOff>
    </xdr:from>
    <xdr:to>
      <xdr:col>55</xdr:col>
      <xdr:colOff>0</xdr:colOff>
      <xdr:row>74</xdr:row>
      <xdr:rowOff>78436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178124"/>
          <a:ext cx="838200" cy="5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5174</xdr:rowOff>
    </xdr:from>
    <xdr:to>
      <xdr:col>50</xdr:col>
      <xdr:colOff>114300</xdr:colOff>
      <xdr:row>75</xdr:row>
      <xdr:rowOff>58775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178124"/>
          <a:ext cx="889000" cy="7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58775</xdr:rowOff>
    </xdr:from>
    <xdr:to>
      <xdr:col>45</xdr:col>
      <xdr:colOff>177800</xdr:colOff>
      <xdr:row>75</xdr:row>
      <xdr:rowOff>122729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17525"/>
          <a:ext cx="889000" cy="6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101731</xdr:rowOff>
    </xdr:from>
    <xdr:to>
      <xdr:col>41</xdr:col>
      <xdr:colOff>50800</xdr:colOff>
      <xdr:row>75</xdr:row>
      <xdr:rowOff>122729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60481"/>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27636</xdr:rowOff>
    </xdr:from>
    <xdr:to>
      <xdr:col>55</xdr:col>
      <xdr:colOff>50800</xdr:colOff>
      <xdr:row>74</xdr:row>
      <xdr:rowOff>129236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50513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125824</xdr:rowOff>
    </xdr:from>
    <xdr:to>
      <xdr:col>50</xdr:col>
      <xdr:colOff>165100</xdr:colOff>
      <xdr:row>71</xdr:row>
      <xdr:rowOff>55974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1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72501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190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7975</xdr:rowOff>
    </xdr:from>
    <xdr:to>
      <xdr:col>46</xdr:col>
      <xdr:colOff>38100</xdr:colOff>
      <xdr:row>75</xdr:row>
      <xdr:rowOff>109575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126102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71929</xdr:rowOff>
    </xdr:from>
    <xdr:to>
      <xdr:col>41</xdr:col>
      <xdr:colOff>101600</xdr:colOff>
      <xdr:row>76</xdr:row>
      <xdr:rowOff>2079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18606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50931</xdr:rowOff>
    </xdr:from>
    <xdr:to>
      <xdr:col>36</xdr:col>
      <xdr:colOff>165100</xdr:colOff>
      <xdr:row>75</xdr:row>
      <xdr:rowOff>152530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09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169058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6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123149</xdr:rowOff>
    </xdr:from>
    <xdr:to>
      <xdr:col>55</xdr:col>
      <xdr:colOff>0</xdr:colOff>
      <xdr:row>95</xdr:row>
      <xdr:rowOff>141605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10899"/>
          <a:ext cx="8382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141605</xdr:rowOff>
    </xdr:from>
    <xdr:to>
      <xdr:col>50</xdr:col>
      <xdr:colOff>114300</xdr:colOff>
      <xdr:row>95</xdr:row>
      <xdr:rowOff>159231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29355"/>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159231</xdr:rowOff>
    </xdr:from>
    <xdr:to>
      <xdr:col>45</xdr:col>
      <xdr:colOff>177800</xdr:colOff>
      <xdr:row>96</xdr:row>
      <xdr:rowOff>34144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46981"/>
          <a:ext cx="889000" cy="4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138706</xdr:rowOff>
    </xdr:from>
    <xdr:to>
      <xdr:col>41</xdr:col>
      <xdr:colOff>50800</xdr:colOff>
      <xdr:row>96</xdr:row>
      <xdr:rowOff>34144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26456"/>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72349</xdr:rowOff>
    </xdr:from>
    <xdr:to>
      <xdr:col>55</xdr:col>
      <xdr:colOff>50800</xdr:colOff>
      <xdr:row>96</xdr:row>
      <xdr:rowOff>2499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95226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1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90805</xdr:rowOff>
    </xdr:from>
    <xdr:to>
      <xdr:col>50</xdr:col>
      <xdr:colOff>165100</xdr:colOff>
      <xdr:row>96</xdr:row>
      <xdr:rowOff>20955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37482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5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108431</xdr:rowOff>
    </xdr:from>
    <xdr:to>
      <xdr:col>46</xdr:col>
      <xdr:colOff>38100</xdr:colOff>
      <xdr:row>96</xdr:row>
      <xdr:rowOff>38581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55108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7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154794</xdr:rowOff>
    </xdr:from>
    <xdr:to>
      <xdr:col>41</xdr:col>
      <xdr:colOff>101600</xdr:colOff>
      <xdr:row>96</xdr:row>
      <xdr:rowOff>84944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101471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21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87906</xdr:rowOff>
    </xdr:from>
    <xdr:to>
      <xdr:col>36</xdr:col>
      <xdr:colOff>165100</xdr:colOff>
      <xdr:row>96</xdr:row>
      <xdr:rowOff>18056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34583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1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126876</xdr:rowOff>
    </xdr:from>
    <xdr:to>
      <xdr:col>85</xdr:col>
      <xdr:colOff>127000</xdr:colOff>
      <xdr:row>34</xdr:row>
      <xdr:rowOff>49289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613276"/>
          <a:ext cx="838200" cy="2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49289</xdr:rowOff>
    </xdr:from>
    <xdr:to>
      <xdr:col>81</xdr:col>
      <xdr:colOff>50800</xdr:colOff>
      <xdr:row>34</xdr:row>
      <xdr:rowOff>154833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78589"/>
          <a:ext cx="889000" cy="1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154833</xdr:rowOff>
    </xdr:from>
    <xdr:to>
      <xdr:col>76</xdr:col>
      <xdr:colOff>114300</xdr:colOff>
      <xdr:row>35</xdr:row>
      <xdr:rowOff>124909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84133"/>
          <a:ext cx="889000" cy="14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98072</xdr:rowOff>
    </xdr:from>
    <xdr:to>
      <xdr:col>71</xdr:col>
      <xdr:colOff>177800</xdr:colOff>
      <xdr:row>35</xdr:row>
      <xdr:rowOff>124909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098822"/>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76076</xdr:rowOff>
    </xdr:from>
    <xdr:to>
      <xdr:col>85</xdr:col>
      <xdr:colOff>177800</xdr:colOff>
      <xdr:row>33</xdr:row>
      <xdr:rowOff>6226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5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98953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4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169939</xdr:rowOff>
    </xdr:from>
    <xdr:to>
      <xdr:col>81</xdr:col>
      <xdr:colOff>101600</xdr:colOff>
      <xdr:row>34</xdr:row>
      <xdr:rowOff>100089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116616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104033</xdr:rowOff>
    </xdr:from>
    <xdr:to>
      <xdr:col>76</xdr:col>
      <xdr:colOff>165100</xdr:colOff>
      <xdr:row>35</xdr:row>
      <xdr:rowOff>34183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50710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0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74109</xdr:rowOff>
    </xdr:from>
    <xdr:to>
      <xdr:col>72</xdr:col>
      <xdr:colOff>38100</xdr:colOff>
      <xdr:row>36</xdr:row>
      <xdr:rowOff>4259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20786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47272</xdr:rowOff>
    </xdr:from>
    <xdr:to>
      <xdr:col>67</xdr:col>
      <xdr:colOff>101600</xdr:colOff>
      <xdr:row>35</xdr:row>
      <xdr:rowOff>148872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165399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2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156269</xdr:rowOff>
    </xdr:from>
    <xdr:to>
      <xdr:col>85</xdr:col>
      <xdr:colOff>127000</xdr:colOff>
      <xdr:row>57</xdr:row>
      <xdr:rowOff>161385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28919"/>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144850</xdr:rowOff>
    </xdr:from>
    <xdr:to>
      <xdr:col>81</xdr:col>
      <xdr:colOff>50800</xdr:colOff>
      <xdr:row>57</xdr:row>
      <xdr:rowOff>161385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750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144850</xdr:rowOff>
    </xdr:from>
    <xdr:to>
      <xdr:col>76</xdr:col>
      <xdr:colOff>114300</xdr:colOff>
      <xdr:row>57</xdr:row>
      <xdr:rowOff>145514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7500"/>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145514</xdr:rowOff>
    </xdr:from>
    <xdr:to>
      <xdr:col>71</xdr:col>
      <xdr:colOff>177800</xdr:colOff>
      <xdr:row>57</xdr:row>
      <xdr:rowOff>147573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8164"/>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105469</xdr:rowOff>
    </xdr:from>
    <xdr:to>
      <xdr:col>85</xdr:col>
      <xdr:colOff>177800</xdr:colOff>
      <xdr:row>58</xdr:row>
      <xdr:rowOff>35619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110585</xdr:rowOff>
    </xdr:from>
    <xdr:to>
      <xdr:col>81</xdr:col>
      <xdr:colOff>101600</xdr:colOff>
      <xdr:row>58</xdr:row>
      <xdr:rowOff>40735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31862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94050</xdr:rowOff>
    </xdr:from>
    <xdr:to>
      <xdr:col>76</xdr:col>
      <xdr:colOff>165100</xdr:colOff>
      <xdr:row>58</xdr:row>
      <xdr:rowOff>24200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15327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94714</xdr:rowOff>
    </xdr:from>
    <xdr:to>
      <xdr:col>72</xdr:col>
      <xdr:colOff>38100</xdr:colOff>
      <xdr:row>58</xdr:row>
      <xdr:rowOff>24864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96773</xdr:rowOff>
    </xdr:from>
    <xdr:to>
      <xdr:col>67</xdr:col>
      <xdr:colOff>101600</xdr:colOff>
      <xdr:row>58</xdr:row>
      <xdr:rowOff>26923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43450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4214</xdr:rowOff>
    </xdr:from>
    <xdr:to>
      <xdr:col>85</xdr:col>
      <xdr:colOff>127000</xdr:colOff>
      <xdr:row>78</xdr:row>
      <xdr:rowOff>138867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348614"/>
          <a:ext cx="838200" cy="116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128699</xdr:rowOff>
    </xdr:from>
    <xdr:to>
      <xdr:col>81</xdr:col>
      <xdr:colOff>50800</xdr:colOff>
      <xdr:row>78</xdr:row>
      <xdr:rowOff>138867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01799"/>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128699</xdr:rowOff>
    </xdr:from>
    <xdr:to>
      <xdr:col>76</xdr:col>
      <xdr:colOff>114300</xdr:colOff>
      <xdr:row>78</xdr:row>
      <xdr:rowOff>137826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01799"/>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132659</xdr:rowOff>
    </xdr:from>
    <xdr:to>
      <xdr:col>71</xdr:col>
      <xdr:colOff>177800</xdr:colOff>
      <xdr:row>78</xdr:row>
      <xdr:rowOff>137826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05759"/>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124864</xdr:rowOff>
    </xdr:from>
    <xdr:to>
      <xdr:col>85</xdr:col>
      <xdr:colOff>177800</xdr:colOff>
      <xdr:row>72</xdr:row>
      <xdr:rowOff>55014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2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147741</xdr:rowOff>
    </xdr:from>
    <xdr:ext cx="599010"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1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88067</xdr:rowOff>
    </xdr:from>
    <xdr:to>
      <xdr:col>81</xdr:col>
      <xdr:colOff>101600</xdr:colOff>
      <xdr:row>79</xdr:row>
      <xdr:rowOff>18217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9344</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553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77899</xdr:rowOff>
    </xdr:from>
    <xdr:to>
      <xdr:col>76</xdr:col>
      <xdr:colOff>165100</xdr:colOff>
      <xdr:row>79</xdr:row>
      <xdr:rowOff>8049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170626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87026</xdr:rowOff>
    </xdr:from>
    <xdr:to>
      <xdr:col>72</xdr:col>
      <xdr:colOff>38100</xdr:colOff>
      <xdr:row>79</xdr:row>
      <xdr:rowOff>17176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5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81859</xdr:rowOff>
    </xdr:from>
    <xdr:to>
      <xdr:col>67</xdr:col>
      <xdr:colOff>101600</xdr:colOff>
      <xdr:row>79</xdr:row>
      <xdr:rowOff>12009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3136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85623</xdr:rowOff>
    </xdr:from>
    <xdr:to>
      <xdr:col>85</xdr:col>
      <xdr:colOff>127000</xdr:colOff>
      <xdr:row>95</xdr:row>
      <xdr:rowOff>98949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373373"/>
          <a:ext cx="838200" cy="1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85623</xdr:rowOff>
    </xdr:from>
    <xdr:to>
      <xdr:col>81</xdr:col>
      <xdr:colOff>50800</xdr:colOff>
      <xdr:row>95</xdr:row>
      <xdr:rowOff>146390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373373"/>
          <a:ext cx="889000" cy="6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146390</xdr:rowOff>
    </xdr:from>
    <xdr:to>
      <xdr:col>76</xdr:col>
      <xdr:colOff>114300</xdr:colOff>
      <xdr:row>96</xdr:row>
      <xdr:rowOff>12333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3414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12333</xdr:rowOff>
    </xdr:from>
    <xdr:to>
      <xdr:col>71</xdr:col>
      <xdr:colOff>177800</xdr:colOff>
      <xdr:row>96</xdr:row>
      <xdr:rowOff>39994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7153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48149</xdr:rowOff>
    </xdr:from>
    <xdr:to>
      <xdr:col>85</xdr:col>
      <xdr:colOff>177800</xdr:colOff>
      <xdr:row>95</xdr:row>
      <xdr:rowOff>149749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71026</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8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34823</xdr:rowOff>
    </xdr:from>
    <xdr:to>
      <xdr:col>81</xdr:col>
      <xdr:colOff>101600</xdr:colOff>
      <xdr:row>95</xdr:row>
      <xdr:rowOff>136423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152950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0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95590</xdr:rowOff>
    </xdr:from>
    <xdr:to>
      <xdr:col>76</xdr:col>
      <xdr:colOff>165100</xdr:colOff>
      <xdr:row>96</xdr:row>
      <xdr:rowOff>25740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42267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15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132983</xdr:rowOff>
    </xdr:from>
    <xdr:to>
      <xdr:col>72</xdr:col>
      <xdr:colOff>38100</xdr:colOff>
      <xdr:row>96</xdr:row>
      <xdr:rowOff>63133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79660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19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160644</xdr:rowOff>
    </xdr:from>
    <xdr:to>
      <xdr:col>67</xdr:col>
      <xdr:colOff>101600</xdr:colOff>
      <xdr:row>96</xdr:row>
      <xdr:rowOff>90794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107321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人あたりコストでも災害復旧事業費の影響がとびぬけて大きくなっており、この傾向は今後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は続くものと見込まれる。民生費が大幅に上昇しているのも、災害に関連し、災害救助費として被災者支援の事業を実施したため。衛生費は、災害廃棄物の処理のため大幅に増加している。商工費は道の駅周辺整備事業の事業費減により減少しているが、工事の一部が災害によ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への繰り越しとなったという事情もある。消防費については年々増加している状況であるが、人口減少が進んでいることと近隣市に委託していることから今後も減少することは難しい。公債費は減少しているものの、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災害復旧事業で借り入れた地方債の返済が本格化することから、今後増加する見込み。そのほか、物価高騰により委託費や人件費が上がってきている状況のため、今後は業務の効率化や歳出削減により一層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年度は災害の影響を大きく受けつつも、国県からの財政措置や頂戴した寄付金により財政調整基金を取り崩さずに決算できた。災害復旧事業については令和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年以降も続いている状況であり、かつ物価高騰も深刻化している状況のため、今後取り崩さずに決算できるかは不透明。社会情勢を注視し、それに対応した財政運営に取り組む必要がある。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全ての会計で赤字は発生していないが、簡易水道事業会計、下水道事業会計については一般会計からの基準外操出を行っている状況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村財政を圧迫している。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また、災害復旧の財源として一般会計からの補助額を増額しているため、一時的に黒字額が大きくなっている。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今後、設備の維持更新経費が大きくなる見込みのため、事業の在り方を含めた抜本的な見直しが必要。</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zoomScaleSheetLayoutView="8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6611955</v>
      </c>
      <c r="BO4" s="371"/>
      <c r="BP4" s="371"/>
      <c r="BQ4" s="371"/>
      <c r="BR4" s="371"/>
      <c r="BS4" s="371"/>
      <c r="BT4" s="371"/>
      <c r="BU4" s="372"/>
      <c r="BV4" s="370">
        <v>5754670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5.6</v>
      </c>
      <c r="CU4" s="377"/>
      <c r="CV4" s="377"/>
      <c r="CW4" s="377"/>
      <c r="CX4" s="377"/>
      <c r="CY4" s="377"/>
      <c r="CZ4" s="377"/>
      <c r="DA4" s="378"/>
      <c r="DB4" s="376">
        <v>5.5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6132272</v>
      </c>
      <c r="BO5" s="408"/>
      <c r="BP5" s="408"/>
      <c r="BQ5" s="408"/>
      <c r="BR5" s="408"/>
      <c r="BS5" s="408"/>
      <c r="BT5" s="408"/>
      <c r="BU5" s="409"/>
      <c r="BV5" s="407">
        <v>5400674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86.3</v>
      </c>
      <c r="CU5" s="405"/>
      <c r="CV5" s="405"/>
      <c r="CW5" s="405"/>
      <c r="CX5" s="405"/>
      <c r="CY5" s="405"/>
      <c r="CZ5" s="405"/>
      <c r="DA5" s="406"/>
      <c r="DB5" s="404">
        <v>81.099999999999994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479683</v>
      </c>
      <c r="BO6" s="408"/>
      <c r="BP6" s="408"/>
      <c r="BQ6" s="408"/>
      <c r="BR6" s="408"/>
      <c r="BS6" s="408"/>
      <c r="BT6" s="408"/>
      <c r="BU6" s="409"/>
      <c r="BV6" s="407">
        <v>353996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87.2</v>
      </c>
      <c r="CU6" s="445"/>
      <c r="CV6" s="445"/>
      <c r="CW6" s="445"/>
      <c r="CX6" s="445"/>
      <c r="CY6" s="445"/>
      <c r="CZ6" s="445"/>
      <c r="DA6" s="446"/>
      <c r="DB6" s="444">
        <v>83.2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287429</v>
      </c>
      <c r="BO7" s="408"/>
      <c r="BP7" s="408"/>
      <c r="BQ7" s="408"/>
      <c r="BR7" s="408"/>
      <c r="BS7" s="408"/>
      <c r="BT7" s="408"/>
      <c r="BU7" s="409"/>
      <c r="BV7" s="407">
        <v>153949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3453276</v>
      </c>
      <c r="CU7" s="408"/>
      <c r="CV7" s="408"/>
      <c r="CW7" s="408"/>
      <c r="CX7" s="408"/>
      <c r="CY7" s="408"/>
      <c r="CZ7" s="408"/>
      <c r="DA7" s="409"/>
      <c r="DB7" s="407">
        <v>3641113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192254</v>
      </c>
      <c r="BO8" s="408"/>
      <c r="BP8" s="408"/>
      <c r="BQ8" s="408"/>
      <c r="BR8" s="408"/>
      <c r="BS8" s="408"/>
      <c r="BT8" s="408"/>
      <c r="BU8" s="409"/>
      <c r="BV8" s="407">
        <v>200047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5144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-7793</v>
      </c>
      <c r="BO9" s="408"/>
      <c r="BP9" s="408"/>
      <c r="BQ9" s="408"/>
      <c r="BR9" s="408"/>
      <c r="BS9" s="408"/>
      <c r="BT9" s="408"/>
      <c r="BU9" s="409"/>
      <c r="BV9" s="407">
        <v>32010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v>
      </c>
      <c r="CU9" s="405"/>
      <c r="CV9" s="405"/>
      <c r="CW9" s="405"/>
      <c r="CX9" s="405"/>
      <c r="CY9" s="405"/>
      <c r="CZ9" s="405"/>
      <c r="DA9" s="406"/>
      <c r="DB9" s="404">
        <v>14.2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5832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118</v>
      </c>
      <c r="BO10" s="408"/>
      <c r="BP10" s="408"/>
      <c r="BQ10" s="408"/>
      <c r="BR10" s="408"/>
      <c r="BS10" s="408"/>
      <c r="BT10" s="408"/>
      <c r="BU10" s="409"/>
      <c r="BV10" s="407">
        <v>50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4996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104</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4979</v>
      </c>
      <c r="S13" s="492"/>
      <c r="T13" s="492"/>
      <c r="U13" s="492"/>
      <c r="V13" s="493"/>
      <c r="W13" s="423" t="s">
        <v>142</v>
      </c>
      <c r="X13" s="424"/>
      <c r="Y13" s="424"/>
      <c r="Z13" s="424"/>
      <c r="AA13" s="424"/>
      <c r="AB13" s="414"/>
      <c r="AC13" s="458">
        <v>449</v>
      </c>
      <c r="AD13" s="459"/>
      <c r="AE13" s="459"/>
      <c r="AF13" s="459"/>
      <c r="AG13" s="501"/>
      <c r="AH13" s="458">
        <v>588</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-7675</v>
      </c>
      <c r="BO13" s="408"/>
      <c r="BP13" s="408"/>
      <c r="BQ13" s="408"/>
      <c r="BR13" s="408"/>
      <c r="BS13" s="408"/>
      <c r="BT13" s="408"/>
      <c r="BU13" s="409"/>
      <c r="BV13" s="407">
        <v>32060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12</v>
      </c>
      <c r="CU13" s="405"/>
      <c r="CV13" s="405"/>
      <c r="CW13" s="405"/>
      <c r="CX13" s="405"/>
      <c r="CY13" s="405"/>
      <c r="CZ13" s="405"/>
      <c r="DA13" s="406"/>
      <c r="DB13" s="404">
        <v>10.9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5162</v>
      </c>
      <c r="S14" s="492"/>
      <c r="T14" s="492"/>
      <c r="U14" s="492"/>
      <c r="V14" s="493"/>
      <c r="W14" s="397"/>
      <c r="X14" s="398"/>
      <c r="Y14" s="398"/>
      <c r="Z14" s="398"/>
      <c r="AA14" s="398"/>
      <c r="AB14" s="387"/>
      <c r="AC14" s="494">
        <v>17.100000000000001</v>
      </c>
      <c r="AD14" s="495"/>
      <c r="AE14" s="495"/>
      <c r="AF14" s="495"/>
      <c r="AG14" s="496"/>
      <c r="AH14" s="494">
        <v>19.600000000000001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24.2</v>
      </c>
      <c r="CU14" s="506"/>
      <c r="CV14" s="506"/>
      <c r="CW14" s="506"/>
      <c r="CX14" s="506"/>
      <c r="CY14" s="506"/>
      <c r="CZ14" s="506"/>
      <c r="DA14" s="507"/>
      <c r="DB14" s="505">
        <v>23.5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5145</v>
      </c>
      <c r="S15" s="492"/>
      <c r="T15" s="492"/>
      <c r="U15" s="492"/>
      <c r="V15" s="493"/>
      <c r="W15" s="423" t="s">
        <v>150</v>
      </c>
      <c r="X15" s="424"/>
      <c r="Y15" s="424"/>
      <c r="Z15" s="424"/>
      <c r="AA15" s="424"/>
      <c r="AB15" s="414"/>
      <c r="AC15" s="458">
        <v>784</v>
      </c>
      <c r="AD15" s="459"/>
      <c r="AE15" s="459"/>
      <c r="AF15" s="459"/>
      <c r="AG15" s="501"/>
      <c r="AH15" s="458">
        <v>899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704595</v>
      </c>
      <c r="BO15" s="371"/>
      <c r="BP15" s="371"/>
      <c r="BQ15" s="371"/>
      <c r="BR15" s="371"/>
      <c r="BS15" s="371"/>
      <c r="BT15" s="371"/>
      <c r="BU15" s="372"/>
      <c r="BV15" s="370">
        <v>691778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29.9</v>
      </c>
      <c r="AD16" s="495"/>
      <c r="AE16" s="495"/>
      <c r="AF16" s="495"/>
      <c r="AG16" s="496"/>
      <c r="AH16" s="494">
        <v>29.9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3253867</v>
      </c>
      <c r="BO16" s="408"/>
      <c r="BP16" s="408"/>
      <c r="BQ16" s="408"/>
      <c r="BR16" s="408"/>
      <c r="BS16" s="408"/>
      <c r="BT16" s="408"/>
      <c r="BU16" s="409"/>
      <c r="BV16" s="407">
        <v>3314233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154</v>
      </c>
      <c r="S17" s="514"/>
      <c r="T17" s="514"/>
      <c r="U17" s="514"/>
      <c r="V17" s="515"/>
      <c r="W17" s="423" t="s">
        <v>157</v>
      </c>
      <c r="X17" s="424"/>
      <c r="Y17" s="424"/>
      <c r="Z17" s="424"/>
      <c r="AA17" s="424"/>
      <c r="AB17" s="414"/>
      <c r="AC17" s="458">
        <v>1392</v>
      </c>
      <c r="AD17" s="459"/>
      <c r="AE17" s="459"/>
      <c r="AF17" s="459"/>
      <c r="AG17" s="501"/>
      <c r="AH17" s="458">
        <v>1520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870804</v>
      </c>
      <c r="BO17" s="408"/>
      <c r="BP17" s="408"/>
      <c r="BQ17" s="408"/>
      <c r="BR17" s="408"/>
      <c r="BS17" s="408"/>
      <c r="BT17" s="408"/>
      <c r="BU17" s="409"/>
      <c r="BV17" s="407">
        <v>854630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299.61</v>
      </c>
      <c r="M18" s="531"/>
      <c r="N18" s="531"/>
      <c r="O18" s="531"/>
      <c r="P18" s="531"/>
      <c r="Q18" s="531"/>
      <c r="R18" s="532"/>
      <c r="S18" s="532"/>
      <c r="T18" s="532"/>
      <c r="U18" s="532"/>
      <c r="V18" s="533"/>
      <c r="W18" s="425"/>
      <c r="X18" s="426"/>
      <c r="Y18" s="426"/>
      <c r="Z18" s="426"/>
      <c r="AA18" s="426"/>
      <c r="AB18" s="417"/>
      <c r="AC18" s="534">
        <v>53</v>
      </c>
      <c r="AD18" s="535"/>
      <c r="AE18" s="535"/>
      <c r="AF18" s="535"/>
      <c r="AG18" s="536"/>
      <c r="AH18" s="534">
        <v>50.5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3011703</v>
      </c>
      <c r="BO18" s="408"/>
      <c r="BP18" s="408"/>
      <c r="BQ18" s="408"/>
      <c r="BR18" s="408"/>
      <c r="BS18" s="408"/>
      <c r="BT18" s="408"/>
      <c r="BU18" s="409"/>
      <c r="BV18" s="407">
        <v>2972649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4487455</v>
      </c>
      <c r="BO19" s="408"/>
      <c r="BP19" s="408"/>
      <c r="BQ19" s="408"/>
      <c r="BR19" s="408"/>
      <c r="BS19" s="408"/>
      <c r="BT19" s="408"/>
      <c r="BU19" s="409"/>
      <c r="BV19" s="407">
        <v>4329116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1756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4948612</v>
      </c>
      <c r="BO22" s="371"/>
      <c r="BP22" s="371"/>
      <c r="BQ22" s="371"/>
      <c r="BR22" s="371"/>
      <c r="BS22" s="371"/>
      <c r="BT22" s="371"/>
      <c r="BU22" s="372"/>
      <c r="BV22" s="370">
        <v>4887430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4789083</v>
      </c>
      <c r="BO23" s="408"/>
      <c r="BP23" s="408"/>
      <c r="BQ23" s="408"/>
      <c r="BR23" s="408"/>
      <c r="BS23" s="408"/>
      <c r="BT23" s="408"/>
      <c r="BU23" s="409"/>
      <c r="BV23" s="407">
        <v>4719976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6300</v>
      </c>
      <c r="R24" s="459"/>
      <c r="S24" s="459"/>
      <c r="T24" s="459"/>
      <c r="U24" s="459"/>
      <c r="V24" s="501"/>
      <c r="W24" s="553"/>
      <c r="X24" s="554"/>
      <c r="Y24" s="555"/>
      <c r="Z24" s="457" t="s">
        <v>174</v>
      </c>
      <c r="AA24" s="437"/>
      <c r="AB24" s="437"/>
      <c r="AC24" s="437"/>
      <c r="AD24" s="437"/>
      <c r="AE24" s="437"/>
      <c r="AF24" s="437"/>
      <c r="AG24" s="438"/>
      <c r="AH24" s="458">
        <v>97</v>
      </c>
      <c r="AI24" s="459"/>
      <c r="AJ24" s="459"/>
      <c r="AK24" s="459"/>
      <c r="AL24" s="501"/>
      <c r="AM24" s="458">
        <v>276838</v>
      </c>
      <c r="AN24" s="459"/>
      <c r="AO24" s="459"/>
      <c r="AP24" s="459"/>
      <c r="AQ24" s="459"/>
      <c r="AR24" s="501"/>
      <c r="AS24" s="458">
        <v>2854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3263988</v>
      </c>
      <c r="BO24" s="408"/>
      <c r="BP24" s="408"/>
      <c r="BQ24" s="408"/>
      <c r="BR24" s="408"/>
      <c r="BS24" s="408"/>
      <c r="BT24" s="408"/>
      <c r="BU24" s="409"/>
      <c r="BV24" s="407">
        <v>3035454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5200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140</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4142</v>
      </c>
      <c r="BO25" s="371"/>
      <c r="BP25" s="371"/>
      <c r="BQ25" s="371"/>
      <c r="BR25" s="371"/>
      <c r="BS25" s="371"/>
      <c r="BT25" s="371"/>
      <c r="BU25" s="372"/>
      <c r="BV25" s="370">
        <v>68416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4800</v>
      </c>
      <c r="R26" s="459"/>
      <c r="S26" s="459"/>
      <c r="T26" s="459"/>
      <c r="U26" s="459"/>
      <c r="V26" s="501"/>
      <c r="W26" s="553"/>
      <c r="X26" s="554"/>
      <c r="Y26" s="555"/>
      <c r="Z26" s="457" t="s">
        <v>181</v>
      </c>
      <c r="AA26" s="559"/>
      <c r="AB26" s="559"/>
      <c r="AC26" s="559"/>
      <c r="AD26" s="559"/>
      <c r="AE26" s="559"/>
      <c r="AF26" s="559"/>
      <c r="AG26" s="560"/>
      <c r="AH26" s="458">
        <v>9</v>
      </c>
      <c r="AI26" s="459"/>
      <c r="AJ26" s="459"/>
      <c r="AK26" s="459"/>
      <c r="AL26" s="501"/>
      <c r="AM26" s="458">
        <v>23121</v>
      </c>
      <c r="AN26" s="459"/>
      <c r="AO26" s="459"/>
      <c r="AP26" s="459"/>
      <c r="AQ26" s="459"/>
      <c r="AR26" s="501"/>
      <c r="AS26" s="458">
        <v>2569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2550</v>
      </c>
      <c r="R27" s="459"/>
      <c r="S27" s="459"/>
      <c r="T27" s="459"/>
      <c r="U27" s="459"/>
      <c r="V27" s="501"/>
      <c r="W27" s="553"/>
      <c r="X27" s="554"/>
      <c r="Y27" s="555"/>
      <c r="Z27" s="457" t="s">
        <v>184</v>
      </c>
      <c r="AA27" s="437"/>
      <c r="AB27" s="437"/>
      <c r="AC27" s="437"/>
      <c r="AD27" s="437"/>
      <c r="AE27" s="437"/>
      <c r="AF27" s="437"/>
      <c r="AG27" s="438"/>
      <c r="AH27" s="458" t="s">
        <v>178</v>
      </c>
      <c r="AI27" s="459"/>
      <c r="AJ27" s="459"/>
      <c r="AK27" s="459"/>
      <c r="AL27" s="501"/>
      <c r="AM27" s="458" t="s">
        <v>178</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104113</v>
      </c>
      <c r="BO27" s="527"/>
      <c r="BP27" s="527"/>
      <c r="BQ27" s="527"/>
      <c r="BR27" s="527"/>
      <c r="BS27" s="527"/>
      <c r="BT27" s="527"/>
      <c r="BU27" s="528"/>
      <c r="BV27" s="526">
        <v>104048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1880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669990</v>
      </c>
      <c r="BO28" s="371"/>
      <c r="BP28" s="371"/>
      <c r="BQ28" s="371"/>
      <c r="BR28" s="371"/>
      <c r="BS28" s="371"/>
      <c r="BT28" s="371"/>
      <c r="BU28" s="372"/>
      <c r="BV28" s="370">
        <v>669872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8</v>
      </c>
      <c r="M29" s="459"/>
      <c r="N29" s="459"/>
      <c r="O29" s="459"/>
      <c r="P29" s="501"/>
      <c r="Q29" s="458">
        <v>1680</v>
      </c>
      <c r="R29" s="459"/>
      <c r="S29" s="459"/>
      <c r="T29" s="459"/>
      <c r="U29" s="459"/>
      <c r="V29" s="501"/>
      <c r="W29" s="556"/>
      <c r="X29" s="557"/>
      <c r="Y29" s="558"/>
      <c r="Z29" s="457" t="s">
        <v>190</v>
      </c>
      <c r="AA29" s="437"/>
      <c r="AB29" s="437"/>
      <c r="AC29" s="437"/>
      <c r="AD29" s="437"/>
      <c r="AE29" s="437"/>
      <c r="AF29" s="437"/>
      <c r="AG29" s="438"/>
      <c r="AH29" s="458">
        <v>97</v>
      </c>
      <c r="AI29" s="459"/>
      <c r="AJ29" s="459"/>
      <c r="AK29" s="459"/>
      <c r="AL29" s="501"/>
      <c r="AM29" s="458">
        <v>276838</v>
      </c>
      <c r="AN29" s="459"/>
      <c r="AO29" s="459"/>
      <c r="AP29" s="459"/>
      <c r="AQ29" s="459"/>
      <c r="AR29" s="501"/>
      <c r="AS29" s="458">
        <v>2854</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16419</v>
      </c>
      <c r="BO29" s="408"/>
      <c r="BP29" s="408"/>
      <c r="BQ29" s="408"/>
      <c r="BR29" s="408"/>
      <c r="BS29" s="408"/>
      <c r="BT29" s="408"/>
      <c r="BU29" s="409"/>
      <c r="BV29" s="407">
        <v>16419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93.5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972320</v>
      </c>
      <c r="BO30" s="527"/>
      <c r="BP30" s="527"/>
      <c r="BQ30" s="527"/>
      <c r="BR30" s="527"/>
      <c r="BS30" s="527"/>
      <c r="BT30" s="527"/>
      <c r="BU30" s="528"/>
      <c r="BV30" s="526">
        <v>982176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t="e">
        <f>IF(W34="","",MAX(C34:D43)+1)</f>
        <v>#VALUE!</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e">
        <f>IF(AO34="","",MAX(C34:D43,U34:V43)+1)</f>
        <v>#VALUE!</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t="e">
        <f>IF(BG34="","",MAX(C34:D43,U34:V43,AM34:AN43)+1)</f>
        <v>#VALUE!</v>
      </c>
      <c r="BF34" s="597"/>
      <c r="BG34" s="598" t="str">
        <f>IF('各会計、関係団体の財政状況及び健全化判断比率'!B34="","",'各会計、関係団体の財政状況及び健全化判断比率'!B34)</f>
        <v>村有温泉特別会計</v>
      </c>
      <c r="BH34" s="598"/>
      <c r="BI34" s="598"/>
      <c r="BJ34" s="598"/>
      <c r="BK34" s="598"/>
      <c r="BL34" s="598"/>
      <c r="BM34" s="598"/>
      <c r="BN34" s="598"/>
      <c r="BO34" s="598"/>
      <c r="BP34" s="598"/>
      <c r="BQ34" s="598"/>
      <c r="BR34" s="598"/>
      <c r="BS34" s="598"/>
      <c r="BT34" s="598"/>
      <c r="BU34" s="598"/>
      <c r="BV34" s="181"/>
      <c r="BW34" s="597" t="e">
        <f>IF(BY34="","",MAX(C34:D43,U34:V43,AM34:AN43,BE34:BF43)+1)</f>
        <v>#VALUE!</v>
      </c>
      <c r="BX34" s="597"/>
      <c r="BY34" s="598" t="str">
        <f>IF('各会計、関係団体の財政状況及び健全化判断比率'!B68="","",'各会計、関係団体の財政状況及び健全化判断比率'!B68)</f>
        <v>新潟県総合事務組合【一般会計】</v>
      </c>
      <c r="BZ34" s="598"/>
      <c r="CA34" s="598"/>
      <c r="CB34" s="598"/>
      <c r="CC34" s="598"/>
      <c r="CD34" s="598"/>
      <c r="CE34" s="598"/>
      <c r="CF34" s="598"/>
      <c r="CG34" s="598"/>
      <c r="CH34" s="598"/>
      <c r="CI34" s="598"/>
      <c r="CJ34" s="598"/>
      <c r="CK34" s="598"/>
      <c r="CL34" s="598"/>
      <c r="CM34" s="598"/>
      <c r="CN34" s="181"/>
      <c r="CO34" s="597" t="e">
        <f>IF(CQ34="","",MAX(C34:D43,U34:V43,AM34:AN43,BE34:BF43,BW34:BX43)+1)</f>
        <v>#VALUE!</v>
      </c>
      <c r="CP34" s="597"/>
      <c r="CQ34" s="598" t="str">
        <f>IF('各会計、関係団体の財政状況及び健全化判断比率'!BS7="","",'各会計、関係団体の財政状況及び健全化判断比率'!BS7)</f>
        <v>関川村自然環境管理公社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t="e">
        <f>IF(W35="","",U34+1)</f>
        <v>#VALUE!</v>
      </c>
      <c r="V35" s="597"/>
      <c r="W35" s="598" t="str">
        <f>IF('各会計、関係団体の財政状況及び健全化判断比率'!B29="","",'各会計、関係団体の財政状況及び健全化判断比率'!B29)</f>
        <v>国民健康保険関川診療所特別会計</v>
      </c>
      <c r="X35" s="598"/>
      <c r="Y35" s="598"/>
      <c r="Z35" s="598"/>
      <c r="AA35" s="598"/>
      <c r="AB35" s="598"/>
      <c r="AC35" s="598"/>
      <c r="AD35" s="598"/>
      <c r="AE35" s="598"/>
      <c r="AF35" s="598"/>
      <c r="AG35" s="598"/>
      <c r="AH35" s="598"/>
      <c r="AI35" s="598"/>
      <c r="AJ35" s="598"/>
      <c r="AK35" s="598"/>
      <c r="AL35" s="181"/>
      <c r="AM35" s="597" t="e">
        <f t="shared" ref="AM35:AM43" si="0">IF(AO35="","",AM34+1)</f>
        <v>#VALUE!</v>
      </c>
      <c r="AN35" s="597"/>
      <c r="AO35" s="598" t="str">
        <f>IF('各会計、関係団体の財政状況及び健全化判断比率'!B33="","",'各会計、関係団体の財政状況及び健全化判断比率'!B33)</f>
        <v>簡易水道事業会計</v>
      </c>
      <c r="AP35" s="598"/>
      <c r="AQ35" s="598"/>
      <c r="AR35" s="598"/>
      <c r="AS35" s="598"/>
      <c r="AT35" s="598"/>
      <c r="AU35" s="598"/>
      <c r="AV35" s="598"/>
      <c r="AW35" s="598"/>
      <c r="AX35" s="598"/>
      <c r="AY35" s="598"/>
      <c r="AZ35" s="598"/>
      <c r="BA35" s="598"/>
      <c r="BB35" s="598"/>
      <c r="BC35" s="598"/>
      <c r="BD35" s="181"/>
      <c r="BE35" s="597" t="e">
        <f t="shared" ref="BE35:BE43" si="1">IF(BG35="","",BE34+1)</f>
        <v>#VALUE!</v>
      </c>
      <c r="BF35" s="597"/>
      <c r="BG35" s="598" t="str">
        <f>IF('各会計、関係団体の財政状況及び健全化判断比率'!B35="","",'各会計、関係団体の財政状況及び健全化判断比率'!B35)</f>
        <v>宅地等造成特別会計</v>
      </c>
      <c r="BH35" s="598"/>
      <c r="BI35" s="598"/>
      <c r="BJ35" s="598"/>
      <c r="BK35" s="598"/>
      <c r="BL35" s="598"/>
      <c r="BM35" s="598"/>
      <c r="BN35" s="598"/>
      <c r="BO35" s="598"/>
      <c r="BP35" s="598"/>
      <c r="BQ35" s="598"/>
      <c r="BR35" s="598"/>
      <c r="BS35" s="598"/>
      <c r="BT35" s="598"/>
      <c r="BU35" s="598"/>
      <c r="BV35" s="181"/>
      <c r="BW35" s="597" t="e">
        <f t="shared" ref="BW35:BW43" si="2">IF(BY35="","",BW34+1)</f>
        <v>#VALUE!</v>
      </c>
      <c r="BX35" s="597"/>
      <c r="BY35" s="598" t="str">
        <f>IF('各会計、関係団体の財政状況及び健全化判断比率'!B69="","",'各会計、関係団体の財政状況及び健全化判断比率'!B69)</f>
        <v>新潟県総合事務組合【職員退職手当支給事業特別会計】</v>
      </c>
      <c r="BZ35" s="598"/>
      <c r="CA35" s="598"/>
      <c r="CB35" s="598"/>
      <c r="CC35" s="598"/>
      <c r="CD35" s="598"/>
      <c r="CE35" s="598"/>
      <c r="CF35" s="598"/>
      <c r="CG35" s="598"/>
      <c r="CH35" s="598"/>
      <c r="CI35" s="598"/>
      <c r="CJ35" s="598"/>
      <c r="CK35" s="598"/>
      <c r="CL35" s="598"/>
      <c r="CM35" s="598"/>
      <c r="CN35" s="181"/>
      <c r="CO35" s="597" t="e">
        <f t="shared" ref="CO35:CO43" si="3">IF(CQ35="","",CO34+1)</f>
        <v>#VALUE!</v>
      </c>
      <c r="CP35" s="597"/>
      <c r="CQ35" s="598" t="str">
        <f>IF('各会計、関係団体の財政状況及び健全化判断比率'!BS8="","",'各会計、関係団体の財政状況及び健全化判断比率'!BS8)</f>
        <v>パワープラント関川</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e">
        <f t="shared" ref="U36:U43" si="4">IF(W36="","",U35+1)</f>
        <v>#VALUE!</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e">
        <f t="shared" si="2"/>
        <v>#VALUE!</v>
      </c>
      <c r="BX36" s="597"/>
      <c r="BY36" s="598" t="str">
        <f>IF('各会計、関係団体の財政状況及び健全化判断比率'!B70="","",'各会計、関係団体の財政状況及び健全化判断比率'!B70)</f>
        <v>新潟県総合事務組合【消防団等公務災害補償等事業特別会計】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e">
        <f>IF(E37="","",C36+1)</f>
        <v>#VALUE!</v>
      </c>
      <c r="D37" s="597"/>
      <c r="E37" s="598" t="str">
        <f>IF('各会計、関係団体の財政状況及び健全化判断比率'!B10="","",'各会計、関係団体の財政状況及び健全化判断比率'!B10)</f>
        <v xml:space="preserve">  </v>
      </c>
      <c r="F37" s="598"/>
      <c r="G37" s="598"/>
      <c r="H37" s="598"/>
      <c r="I37" s="598"/>
      <c r="J37" s="598"/>
      <c r="K37" s="598"/>
      <c r="L37" s="598"/>
      <c r="M37" s="598"/>
      <c r="N37" s="598"/>
      <c r="O37" s="598"/>
      <c r="P37" s="598"/>
      <c r="Q37" s="598"/>
      <c r="R37" s="598"/>
      <c r="S37" s="598"/>
      <c r="T37" s="181"/>
      <c r="U37" s="597" t="e">
        <f t="shared" si="4"/>
        <v>#VALUE!</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e">
        <f t="shared" si="2"/>
        <v>#VALUE!</v>
      </c>
      <c r="BX37" s="597"/>
      <c r="BY37" s="598" t="str">
        <f>IF('各会計、関係団体の財政状況及び健全化判断比率'!B71="","",'各会計、関係団体の財政状況及び健全化判断比率'!B71)</f>
        <v>新潟県総合事務組合【非常勤職員公務災害補償等特別会計】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e">
        <f t="shared" si="2"/>
        <v>#VALUE!</v>
      </c>
      <c r="BX38" s="597"/>
      <c r="BY38" s="598" t="str">
        <f>IF('各会計、関係団体の財政状況及び健全化判断比率'!B72="","",'各会計、関係団体の財政状況及び健全化判断比率'!B72)</f>
        <v>新潟県総合事務組合【交通災害共済事業特別会計】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e">
        <f t="shared" si="2"/>
        <v>#VALUE!</v>
      </c>
      <c r="BX39" s="597"/>
      <c r="BY39" s="598" t="str">
        <f>IF('各会計、関係団体の財政状況及び健全化判断比率'!B73="","",'各会計、関係団体の財政状況及び健全化判断比率'!B73)</f>
        <v>新潟県総合事務組合【消防賞じゅつ等支給事業特別会計】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e">
        <f t="shared" si="2"/>
        <v>#VALUE!</v>
      </c>
      <c r="BX40" s="597"/>
      <c r="BY40" s="598" t="str">
        <f>IF('各会計、関係団体の財政状況及び健全化判断比率'!B74="","",'各会計、関係団体の財政状況及び健全化判断比率'!B74)</f>
        <v>下越福祉行政組合【一般会計】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e">
        <f t="shared" si="2"/>
        <v>#VALUE!</v>
      </c>
      <c r="BX41" s="597"/>
      <c r="BY41" s="598" t="str">
        <f>IF('各会計、関係団体の財政状況及び健全化判断比率'!B75="","",'各会計、関係団体の財政状況及び健全化判断比率'!B75)</f>
        <v>新潟県後期高齢者医療広域連合【一般会計】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e">
        <f t="shared" si="2"/>
        <v>#VALUE!</v>
      </c>
      <c r="BX42" s="597"/>
      <c r="BY42" s="598" t="str">
        <f>IF('各会計、関係団体の財政状況及び健全化判断比率'!B76="","",'各会計、関係団体の財政状況及び健全化判断比率'!B76)</f>
        <v>新潟県後期高齢者医療広域連合【後期高齢者医療特別会計】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2KQodthhDYzxPOQysonANTqAKmG25IiXAzhKWxqX9AyvffJJjTe4bh/I17hRVwB4Scpz2/yWf60uCQqmpld6g==" saltValue="B2Q8Fzfl4EYhB4x6OQZ0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zoomScale="60" zoomScaleNormal="60" zoomScaleSheetLayoutView="100" workbookViewId="0">
      <selection activeCell="A36" sqref="A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v>4.5199999999999996</v>
      </c>
      <c r="G34" s="33">
        <v>4.42</v>
      </c>
      <c r="H34" s="33">
        <v>5.14</v>
      </c>
      <c r="I34" s="33">
        <v>5.49</v>
      </c>
      <c r="J34" s="34">
        <v>5.56</v>
      </c>
      <c r="K34" s="22"/>
      <c r="L34" s="22"/>
      <c r="M34" s="22"/>
      <c r="N34" s="22"/>
      <c r="O34" s="22"/>
      <c r="P34" s="22"/>
    </row>
    <row r="35" spans="1:16" ht="39" customHeight="1" x14ac:dyDescent="0.15">
      <c r="A35" s="22"/>
      <c r="B35" s="35"/>
      <c r="C35" s="1145" t="s">
        <v>566</v>
      </c>
      <c r="D35" s="1146"/>
      <c r="E35" s="1147"/>
      <c r="F35" s="36" t="s">
        <v>515</v>
      </c>
      <c r="G35" s="37" t="s">
        <v>515</v>
      </c>
      <c r="H35" s="37">
        <v>4.91</v>
      </c>
      <c r="I35" s="37">
        <v>4.1900000000000004</v>
      </c>
      <c r="J35" s="38">
        <v>4.3</v>
      </c>
      <c r="K35" s="22"/>
      <c r="L35" s="22"/>
      <c r="M35" s="22"/>
      <c r="N35" s="22"/>
      <c r="O35" s="22"/>
      <c r="P35" s="22"/>
    </row>
    <row r="36" spans="1:16" ht="39" customHeight="1" x14ac:dyDescent="0.15">
      <c r="A36" s="22"/>
      <c r="B36" s="35"/>
      <c r="C36" s="1145" t="s">
        <v>567</v>
      </c>
      <c r="D36" s="1146"/>
      <c r="E36" s="1147"/>
      <c r="F36" s="36" t="s">
        <v>515</v>
      </c>
      <c r="G36" s="37" t="s">
        <v>515</v>
      </c>
      <c r="H36" s="37">
        <v>1.82</v>
      </c>
      <c r="I36" s="37">
        <v>2.52</v>
      </c>
      <c r="J36" s="38">
        <v>3.89</v>
      </c>
      <c r="K36" s="22"/>
      <c r="L36" s="22"/>
      <c r="M36" s="22"/>
      <c r="N36" s="22"/>
      <c r="O36" s="22"/>
      <c r="P36" s="22"/>
    </row>
    <row r="37" spans="1:16" ht="39" customHeight="1" x14ac:dyDescent="0.15">
      <c r="A37" s="22"/>
      <c r="B37" s="35"/>
      <c r="C37" s="1145" t="s">
        <v>568</v>
      </c>
      <c r="D37" s="1146"/>
      <c r="E37" s="1147"/>
      <c r="F37" s="36">
        <v>2.0099999999999998</v>
      </c>
      <c r="G37" s="37">
        <v>1.36</v>
      </c>
      <c r="H37" s="37">
        <v>1.84</v>
      </c>
      <c r="I37" s="37">
        <v>2.06</v>
      </c>
      <c r="J37" s="38">
        <v>2.27</v>
      </c>
      <c r="K37" s="22"/>
      <c r="L37" s="22"/>
      <c r="M37" s="22"/>
      <c r="N37" s="22"/>
      <c r="O37" s="22"/>
      <c r="P37" s="22"/>
    </row>
    <row r="38" spans="1:16" ht="39" customHeight="1" x14ac:dyDescent="0.15">
      <c r="A38" s="22"/>
      <c r="B38" s="35"/>
      <c r="C38" s="1145" t="s">
        <v>569</v>
      </c>
      <c r="D38" s="1146"/>
      <c r="E38" s="1147"/>
      <c r="F38" s="36">
        <v>0.03</v>
      </c>
      <c r="G38" s="37">
        <v>0.2</v>
      </c>
      <c r="H38" s="37">
        <v>0.3</v>
      </c>
      <c r="I38" s="37">
        <v>0.44</v>
      </c>
      <c r="J38" s="38">
        <v>0.49</v>
      </c>
      <c r="K38" s="22"/>
      <c r="L38" s="22"/>
      <c r="M38" s="22"/>
      <c r="N38" s="22"/>
      <c r="O38" s="22"/>
      <c r="P38" s="22"/>
    </row>
    <row r="39" spans="1:16" ht="39" customHeight="1" x14ac:dyDescent="0.15">
      <c r="A39" s="22"/>
      <c r="B39" s="35"/>
      <c r="C39" s="1145" t="s">
        <v>570</v>
      </c>
      <c r="D39" s="1146"/>
      <c r="E39" s="1147"/>
      <c r="F39" s="36">
        <v>0.62</v>
      </c>
      <c r="G39" s="37">
        <v>0.73</v>
      </c>
      <c r="H39" s="37">
        <v>0.9</v>
      </c>
      <c r="I39" s="37">
        <v>0.18</v>
      </c>
      <c r="J39" s="38">
        <v>0.22</v>
      </c>
      <c r="K39" s="22"/>
      <c r="L39" s="22"/>
      <c r="M39" s="22"/>
      <c r="N39" s="22"/>
      <c r="O39" s="22"/>
      <c r="P39" s="22"/>
    </row>
    <row r="40" spans="1:16" ht="39" customHeight="1" x14ac:dyDescent="0.15">
      <c r="A40" s="22"/>
      <c r="B40" s="35"/>
      <c r="C40" s="1145" t="s">
        <v>571</v>
      </c>
      <c r="D40" s="1146"/>
      <c r="E40" s="1147"/>
      <c r="F40" s="36">
        <v>0.06</v>
      </c>
      <c r="G40" s="37">
        <v>0.06</v>
      </c>
      <c r="H40" s="37">
        <v>0.06</v>
      </c>
      <c r="I40" s="37">
        <v>0.05</v>
      </c>
      <c r="J40" s="38">
        <v>0.05</v>
      </c>
      <c r="K40" s="22"/>
      <c r="L40" s="22"/>
      <c r="M40" s="22"/>
      <c r="N40" s="22"/>
      <c r="O40" s="22"/>
      <c r="P40" s="22"/>
    </row>
    <row r="41" spans="1:16" ht="39" customHeight="1" x14ac:dyDescent="0.15">
      <c r="A41" s="22"/>
      <c r="B41" s="35"/>
      <c r="C41" s="1145" t="s">
        <v>572</v>
      </c>
      <c r="D41" s="1146"/>
      <c r="E41" s="1147"/>
      <c r="F41" s="36">
        <v>0.02</v>
      </c>
      <c r="G41" s="37">
        <v>0.03</v>
      </c>
      <c r="H41" s="37">
        <v>0.06</v>
      </c>
      <c r="I41" s="37">
        <v>0.06</v>
      </c>
      <c r="J41" s="38">
        <v>0.04</v>
      </c>
      <c r="K41" s="22"/>
      <c r="L41" s="22"/>
      <c r="M41" s="22"/>
      <c r="N41" s="22"/>
      <c r="O41" s="22"/>
      <c r="P41" s="22"/>
    </row>
    <row r="42" spans="1:16" ht="39" customHeight="1" x14ac:dyDescent="0.15">
      <c r="A42" s="22"/>
      <c r="B42" s="39"/>
      <c r="C42" s="1145" t="s">
        <v>573</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574</v>
      </c>
      <c r="D43" s="1149"/>
      <c r="E43" s="1150"/>
      <c r="F43" s="41">
        <v>5.94</v>
      </c>
      <c r="G43" s="42">
        <v>6.51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row r="47" spans="1:16" ht="13.5" hidden="1" customHeight="1" x14ac:dyDescent="0.15"/>
    <row r="48" spans="1:16" ht="13.5" hidden="1" customHeight="1" x14ac:dyDescent="0.15"/>
    <row r="49" ht="13.5" hidden="1" customHeight="1" x14ac:dyDescent="0.15"/>
  </sheetData>
  <sheetProtection algorithmName="SHA-512" hashValue="o2MCCbBHrgsGMAnXkZ03IgNha7b60ZgCTNXWKYg+HAMjCFVvd2aGiou8jTWFw15S/n3uGAMej+61CyuTlYB2+w==" saltValue="LPqotZgg39nMaXpx4oS+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547</v>
      </c>
      <c r="L45" s="60">
        <v>563</v>
      </c>
      <c r="M45" s="60">
        <v>591</v>
      </c>
      <c r="N45" s="60">
        <v>642</v>
      </c>
      <c r="O45" s="61">
        <v>606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298</v>
      </c>
      <c r="L48" s="64">
        <v>291</v>
      </c>
      <c r="M48" s="64">
        <v>314</v>
      </c>
      <c r="N48" s="64">
        <v>326</v>
      </c>
      <c r="O48" s="65">
        <v>350</v>
      </c>
      <c r="P48" s="48"/>
      <c r="Q48" s="48"/>
      <c r="R48" s="48"/>
      <c r="S48" s="48"/>
      <c r="T48" s="48"/>
      <c r="U48" s="48"/>
    </row>
    <row r="49" spans="1:21" ht="30.75" customHeight="1" x14ac:dyDescent="0.15">
      <c r="A49" s="48"/>
      <c r="B49" s="1155"/>
      <c r="C49" s="1156"/>
      <c r="D49" s="62"/>
      <c r="E49" s="1161" t="s">
        <v>16</v>
      </c>
      <c r="F49" s="1161"/>
      <c r="G49" s="1161"/>
      <c r="H49" s="1161"/>
      <c r="I49" s="1161"/>
      <c r="J49" s="1162"/>
      <c r="K49" s="63">
        <v>43</v>
      </c>
      <c r="L49" s="64">
        <v>40</v>
      </c>
      <c r="M49" s="64">
        <v>40</v>
      </c>
      <c r="N49" s="64">
        <v>43</v>
      </c>
      <c r="O49" s="65">
        <v>46</v>
      </c>
      <c r="P49" s="48"/>
      <c r="Q49" s="48"/>
      <c r="R49" s="48"/>
      <c r="S49" s="48"/>
      <c r="T49" s="48"/>
      <c r="U49" s="48"/>
    </row>
    <row r="50" spans="1:21" ht="30.75" customHeight="1" x14ac:dyDescent="0.15">
      <c r="A50" s="48"/>
      <c r="B50" s="1155"/>
      <c r="C50" s="1156"/>
      <c r="D50" s="62"/>
      <c r="E50" s="1161" t="s">
        <v>17</v>
      </c>
      <c r="F50" s="1161"/>
      <c r="G50" s="1161"/>
      <c r="H50" s="1161"/>
      <c r="I50" s="1161"/>
      <c r="J50" s="1162"/>
      <c r="K50" s="63">
        <v>3</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633</v>
      </c>
      <c r="L52" s="64">
        <v>638</v>
      </c>
      <c r="M52" s="64">
        <v>643</v>
      </c>
      <c r="N52" s="64">
        <v>666</v>
      </c>
      <c r="O52" s="65">
        <v>625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258</v>
      </c>
      <c r="L53" s="69">
        <v>256</v>
      </c>
      <c r="M53" s="69">
        <v>302</v>
      </c>
      <c r="N53" s="69">
        <v>345</v>
      </c>
      <c r="O53" s="70">
        <v>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yQpIuk8x1j3/rq28jkY9BUCechzdgRAulB9tK82Oh3JgWlgCgqXUok4w1lrGn/EPR4uNZUGg12eR1uLqYgEnA==" saltValue="9N8baJxKs/vXYjm7bhC4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election activeCell="L54" sqref="L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5311</v>
      </c>
      <c r="J41" s="356">
        <v>5225</v>
      </c>
      <c r="K41" s="356">
        <v>5104</v>
      </c>
      <c r="L41" s="356">
        <v>4887</v>
      </c>
      <c r="M41" s="357">
        <v>4949</v>
      </c>
    </row>
    <row r="42" spans="2:13" ht="27.75" customHeight="1" x14ac:dyDescent="0.15">
      <c r="B42" s="1186"/>
      <c r="C42" s="1187"/>
      <c r="D42" s="106"/>
      <c r="E42" s="1192" t="s">
        <v>34</v>
      </c>
      <c r="F42" s="1192"/>
      <c r="G42" s="1192"/>
      <c r="H42" s="1193"/>
      <c r="I42" s="358">
        <v>336</v>
      </c>
      <c r="J42" s="359">
        <v>204</v>
      </c>
      <c r="K42" s="359">
        <v>95</v>
      </c>
      <c r="L42" s="359">
        <v>71</v>
      </c>
      <c r="M42" s="360">
        <v>53</v>
      </c>
    </row>
    <row r="43" spans="2:13" ht="27.75" customHeight="1" x14ac:dyDescent="0.15">
      <c r="B43" s="1186"/>
      <c r="C43" s="1187"/>
      <c r="D43" s="106"/>
      <c r="E43" s="1192" t="s">
        <v>35</v>
      </c>
      <c r="F43" s="1192"/>
      <c r="G43" s="1192"/>
      <c r="H43" s="1193"/>
      <c r="I43" s="358">
        <v>2730</v>
      </c>
      <c r="J43" s="359">
        <v>2757</v>
      </c>
      <c r="K43" s="359">
        <v>2710</v>
      </c>
      <c r="L43" s="359">
        <v>2631</v>
      </c>
      <c r="M43" s="360">
        <v>2595</v>
      </c>
    </row>
    <row r="44" spans="2:13" ht="27.75" customHeight="1" x14ac:dyDescent="0.15">
      <c r="B44" s="1186"/>
      <c r="C44" s="1187"/>
      <c r="D44" s="106"/>
      <c r="E44" s="1192" t="s">
        <v>36</v>
      </c>
      <c r="F44" s="1192"/>
      <c r="G44" s="1192"/>
      <c r="H44" s="1193"/>
      <c r="I44" s="358">
        <v>74</v>
      </c>
      <c r="J44" s="359">
        <v>80</v>
      </c>
      <c r="K44" s="359">
        <v>84</v>
      </c>
      <c r="L44" s="359">
        <v>81</v>
      </c>
      <c r="M44" s="360">
        <v>74</v>
      </c>
    </row>
    <row r="45" spans="2:13" ht="27.75" customHeight="1" x14ac:dyDescent="0.15">
      <c r="B45" s="1186"/>
      <c r="C45" s="1187"/>
      <c r="D45" s="106"/>
      <c r="E45" s="1192" t="s">
        <v>37</v>
      </c>
      <c r="F45" s="1192"/>
      <c r="G45" s="1192"/>
      <c r="H45" s="1193"/>
      <c r="I45" s="358">
        <v>944</v>
      </c>
      <c r="J45" s="359">
        <v>907</v>
      </c>
      <c r="K45" s="359">
        <v>894</v>
      </c>
      <c r="L45" s="359">
        <v>911</v>
      </c>
      <c r="M45" s="360">
        <v>850</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1714</v>
      </c>
      <c r="J50" s="359">
        <v>1861</v>
      </c>
      <c r="K50" s="359">
        <v>1918</v>
      </c>
      <c r="L50" s="359">
        <v>2109</v>
      </c>
      <c r="M50" s="360">
        <v>2138</v>
      </c>
    </row>
    <row r="51" spans="2:13" ht="27.75" customHeight="1" x14ac:dyDescent="0.15">
      <c r="B51" s="1186"/>
      <c r="C51" s="1187"/>
      <c r="D51" s="106"/>
      <c r="E51" s="1192" t="s">
        <v>44</v>
      </c>
      <c r="F51" s="1192"/>
      <c r="G51" s="1192"/>
      <c r="H51" s="1193"/>
      <c r="I51" s="358">
        <v>83</v>
      </c>
      <c r="J51" s="359">
        <v>53</v>
      </c>
      <c r="K51" s="359">
        <v>49</v>
      </c>
      <c r="L51" s="359">
        <v>37</v>
      </c>
      <c r="M51" s="360">
        <v>22</v>
      </c>
    </row>
    <row r="52" spans="2:13" ht="27.75" customHeight="1" x14ac:dyDescent="0.15">
      <c r="B52" s="1188"/>
      <c r="C52" s="1189"/>
      <c r="D52" s="106"/>
      <c r="E52" s="1192" t="s">
        <v>45</v>
      </c>
      <c r="F52" s="1192"/>
      <c r="G52" s="1192"/>
      <c r="H52" s="1193"/>
      <c r="I52" s="358">
        <v>6416</v>
      </c>
      <c r="J52" s="359">
        <v>6212</v>
      </c>
      <c r="K52" s="359">
        <v>6027</v>
      </c>
      <c r="L52" s="359">
        <v>5728</v>
      </c>
      <c r="M52" s="360">
        <v>5669</v>
      </c>
    </row>
    <row r="53" spans="2:13" ht="27.75" customHeight="1" thickBot="1" x14ac:dyDescent="0.2">
      <c r="B53" s="1199" t="s">
        <v>46</v>
      </c>
      <c r="C53" s="1200"/>
      <c r="D53" s="110"/>
      <c r="E53" s="1201" t="s">
        <v>47</v>
      </c>
      <c r="F53" s="1201"/>
      <c r="G53" s="1201"/>
      <c r="H53" s="1202"/>
      <c r="I53" s="361">
        <v>1183</v>
      </c>
      <c r="J53" s="362">
        <v>1047</v>
      </c>
      <c r="K53" s="362">
        <v>893</v>
      </c>
      <c r="L53" s="362">
        <v>707</v>
      </c>
      <c r="M53" s="363">
        <v>692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XvRqFOJQB9VOr64HCsZfue4/JbtDGmvlLq7ggK813Kw8QdsTzKaE34/gZbocWD+K0ClEucBkrqEpPByyeLjBQ==" saltValue="q2e5fLx+/XXpkqAl06Qn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60" zoomScaleNormal="6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670</v>
      </c>
      <c r="G55" s="122">
        <v>670</v>
      </c>
      <c r="H55" s="123">
        <v>670</v>
      </c>
    </row>
    <row r="56" spans="2:8" ht="52.5" customHeight="1" x14ac:dyDescent="0.15">
      <c r="B56" s="124"/>
      <c r="C56" s="1213" t="s">
        <v>51</v>
      </c>
      <c r="D56" s="1213"/>
      <c r="E56" s="1214"/>
      <c r="F56" s="125">
        <v>16</v>
      </c>
      <c r="G56" s="125">
        <v>16</v>
      </c>
      <c r="H56" s="126">
        <v>16</v>
      </c>
    </row>
    <row r="57" spans="2:8" ht="53.25" customHeight="1" x14ac:dyDescent="0.15">
      <c r="B57" s="124"/>
      <c r="C57" s="1215" t="s">
        <v>52</v>
      </c>
      <c r="D57" s="1215"/>
      <c r="E57" s="1216"/>
      <c r="F57" s="127">
        <v>838</v>
      </c>
      <c r="G57" s="127">
        <v>982</v>
      </c>
      <c r="H57" s="128">
        <v>972</v>
      </c>
    </row>
    <row r="58" spans="2:8" ht="45.75" customHeight="1" x14ac:dyDescent="0.15">
      <c r="B58" s="129"/>
      <c r="C58" s="1203" t="s">
        <v>589</v>
      </c>
      <c r="D58" s="1204"/>
      <c r="E58" s="1205"/>
      <c r="F58" s="130">
        <v>149</v>
      </c>
      <c r="G58" s="130">
        <v>249</v>
      </c>
      <c r="H58" s="131">
        <v>224</v>
      </c>
    </row>
    <row r="59" spans="2:8" ht="45.75" customHeight="1" x14ac:dyDescent="0.15">
      <c r="B59" s="129"/>
      <c r="C59" s="1203" t="s">
        <v>590</v>
      </c>
      <c r="D59" s="1204"/>
      <c r="E59" s="1205"/>
      <c r="F59" s="130">
        <v>184</v>
      </c>
      <c r="G59" s="130">
        <v>184</v>
      </c>
      <c r="H59" s="131">
        <v>181</v>
      </c>
    </row>
    <row r="60" spans="2:8" ht="45.75" customHeight="1" x14ac:dyDescent="0.15">
      <c r="B60" s="129"/>
      <c r="C60" s="1203" t="s">
        <v>591</v>
      </c>
      <c r="D60" s="1204"/>
      <c r="E60" s="1205"/>
      <c r="F60" s="130">
        <v>47</v>
      </c>
      <c r="G60" s="130">
        <v>127</v>
      </c>
      <c r="H60" s="131">
        <v>127</v>
      </c>
    </row>
    <row r="61" spans="2:8" ht="45.75" customHeight="1" x14ac:dyDescent="0.15">
      <c r="B61" s="129"/>
      <c r="C61" s="1203" t="s">
        <v>592</v>
      </c>
      <c r="D61" s="1204"/>
      <c r="E61" s="1205"/>
      <c r="F61" s="130">
        <v>90</v>
      </c>
      <c r="G61" s="130">
        <v>90</v>
      </c>
      <c r="H61" s="131">
        <v>90</v>
      </c>
    </row>
    <row r="62" spans="2:8" ht="45.75" customHeight="1" thickBot="1" x14ac:dyDescent="0.2">
      <c r="B62" s="132"/>
      <c r="C62" s="1206" t="s">
        <v>593</v>
      </c>
      <c r="D62" s="1207"/>
      <c r="E62" s="1208"/>
      <c r="F62" s="133">
        <v>89</v>
      </c>
      <c r="G62" s="133">
        <v>89</v>
      </c>
      <c r="H62" s="134">
        <v>89</v>
      </c>
    </row>
    <row r="63" spans="2:8" ht="52.5" customHeight="1" thickBot="1" x14ac:dyDescent="0.2">
      <c r="B63" s="135"/>
      <c r="C63" s="1209" t="s">
        <v>53</v>
      </c>
      <c r="D63" s="1209"/>
      <c r="E63" s="1210"/>
      <c r="F63" s="136">
        <v>1524</v>
      </c>
      <c r="G63" s="136">
        <v>1668</v>
      </c>
      <c r="H63" s="137">
        <v>1659</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HQg77hqo3Wh/84yT6s9G5DFRs9+QGLoUn6DtBZdrhLmxe/jchJNEB7Xnd2jFPfiOPxViY3eVHkm8XQMoiJbJwA==" saltValue="Sbcal3YPNEHOpgChAgJg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121148</v>
      </c>
      <c r="E3" s="156"/>
      <c r="F3" s="157">
        <v>114790</v>
      </c>
      <c r="G3" s="158"/>
      <c r="H3" s="159"/>
    </row>
    <row r="4" spans="1:8" x14ac:dyDescent="0.15">
      <c r="A4" s="160"/>
      <c r="B4" s="161"/>
      <c r="C4" s="162"/>
      <c r="D4" s="163">
        <v>63366</v>
      </c>
      <c r="E4" s="164"/>
      <c r="F4" s="165">
        <v>55601</v>
      </c>
      <c r="G4" s="166"/>
      <c r="H4" s="167"/>
    </row>
    <row r="5" spans="1:8" x14ac:dyDescent="0.15">
      <c r="A5" s="148" t="s">
        <v>549</v>
      </c>
      <c r="B5" s="153"/>
      <c r="C5" s="154"/>
      <c r="D5" s="155">
        <v>108058</v>
      </c>
      <c r="E5" s="156"/>
      <c r="F5" s="157">
        <v>126262</v>
      </c>
      <c r="G5" s="158"/>
      <c r="H5" s="159"/>
    </row>
    <row r="6" spans="1:8" x14ac:dyDescent="0.15">
      <c r="A6" s="160"/>
      <c r="B6" s="161"/>
      <c r="C6" s="162"/>
      <c r="D6" s="163">
        <v>48434</v>
      </c>
      <c r="E6" s="164"/>
      <c r="F6" s="165">
        <v>56769</v>
      </c>
      <c r="G6" s="166"/>
      <c r="H6" s="167"/>
    </row>
    <row r="7" spans="1:8" x14ac:dyDescent="0.15">
      <c r="A7" s="148" t="s">
        <v>550</v>
      </c>
      <c r="B7" s="153"/>
      <c r="C7" s="154"/>
      <c r="D7" s="155">
        <v>103599</v>
      </c>
      <c r="E7" s="156"/>
      <c r="F7" s="157">
        <v>126525</v>
      </c>
      <c r="G7" s="158"/>
      <c r="H7" s="159"/>
    </row>
    <row r="8" spans="1:8" x14ac:dyDescent="0.15">
      <c r="A8" s="160"/>
      <c r="B8" s="161"/>
      <c r="C8" s="162"/>
      <c r="D8" s="163">
        <v>44513</v>
      </c>
      <c r="E8" s="164"/>
      <c r="F8" s="165">
        <v>67052</v>
      </c>
      <c r="G8" s="166"/>
      <c r="H8" s="167"/>
    </row>
    <row r="9" spans="1:8" x14ac:dyDescent="0.15">
      <c r="A9" s="148" t="s">
        <v>551</v>
      </c>
      <c r="B9" s="153"/>
      <c r="C9" s="154"/>
      <c r="D9" s="155">
        <v>138614</v>
      </c>
      <c r="E9" s="156"/>
      <c r="F9" s="157">
        <v>122054</v>
      </c>
      <c r="G9" s="158"/>
      <c r="H9" s="159"/>
    </row>
    <row r="10" spans="1:8" x14ac:dyDescent="0.15">
      <c r="A10" s="160"/>
      <c r="B10" s="161"/>
      <c r="C10" s="162"/>
      <c r="D10" s="163">
        <v>59886</v>
      </c>
      <c r="E10" s="164"/>
      <c r="F10" s="165">
        <v>68298</v>
      </c>
      <c r="G10" s="166"/>
      <c r="H10" s="167"/>
    </row>
    <row r="11" spans="1:8" x14ac:dyDescent="0.15">
      <c r="A11" s="148" t="s">
        <v>552</v>
      </c>
      <c r="B11" s="153"/>
      <c r="C11" s="154"/>
      <c r="D11" s="155">
        <v>97631</v>
      </c>
      <c r="E11" s="156"/>
      <c r="F11" s="157">
        <v>111644</v>
      </c>
      <c r="G11" s="158"/>
      <c r="H11" s="159"/>
    </row>
    <row r="12" spans="1:8" x14ac:dyDescent="0.15">
      <c r="A12" s="160"/>
      <c r="B12" s="161"/>
      <c r="C12" s="168"/>
      <c r="D12" s="163">
        <v>55208</v>
      </c>
      <c r="E12" s="164"/>
      <c r="F12" s="165">
        <v>66606</v>
      </c>
      <c r="G12" s="166"/>
      <c r="H12" s="167"/>
    </row>
    <row r="13" spans="1:8" x14ac:dyDescent="0.15">
      <c r="A13" s="148"/>
      <c r="B13" s="153"/>
      <c r="C13" s="169"/>
      <c r="D13" s="170">
        <v>113810</v>
      </c>
      <c r="E13" s="171"/>
      <c r="F13" s="172">
        <v>120255</v>
      </c>
      <c r="G13" s="173"/>
      <c r="H13" s="159"/>
    </row>
    <row r="14" spans="1:8" x14ac:dyDescent="0.15">
      <c r="A14" s="160"/>
      <c r="B14" s="161"/>
      <c r="C14" s="162"/>
      <c r="D14" s="163">
        <v>54281</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4.5199999999999996</v>
      </c>
      <c r="C19" s="174">
        <f>ROUND(VALUE(SUBSTITUTE(実質収支比率等に係る経年分析!G$48,"▲","-")),2)</f>
        <v>4.42</v>
      </c>
      <c r="D19" s="174">
        <f>ROUND(VALUE(SUBSTITUTE(実質収支比率等に係る経年分析!H$48,"▲","-")),2)</f>
        <v>5.15</v>
      </c>
      <c r="E19" s="174">
        <f>ROUND(VALUE(SUBSTITUTE(実質収支比率等に係る経年分析!I$48,"▲","-")),2)</f>
        <v>5.49</v>
      </c>
      <c r="F19" s="174">
        <f>ROUND(VALUE(SUBSTITUTE(実質収支比率等に係る経年分析!J$48,"▲","-")),2)</f>
        <v>5.57</v>
      </c>
    </row>
    <row r="20" spans="1:11" x14ac:dyDescent="0.15">
      <c r="A20" s="174" t="s">
        <v>57</v>
      </c>
      <c r="B20" s="174">
        <f>ROUND(VALUE(SUBSTITUTE(実質収支比率等に係る経年分析!F$47,"▲","-")),2)</f>
        <v>21.57</v>
      </c>
      <c r="C20" s="174">
        <f>ROUND(VALUE(SUBSTITUTE(実質収支比率等に係る経年分析!G$47,"▲","-")),2)</f>
        <v>21.25</v>
      </c>
      <c r="D20" s="174">
        <f>ROUND(VALUE(SUBSTITUTE(実質収支比率等に係る経年分析!H$47,"▲","-")),2)</f>
        <v>20.53</v>
      </c>
      <c r="E20" s="174">
        <f>ROUND(VALUE(SUBSTITUTE(実質収支比率等に係る経年分析!I$47,"▲","-")),2)</f>
        <v>18.399999999999999</v>
      </c>
      <c r="F20" s="174">
        <f>ROUND(VALUE(SUBSTITUTE(実質収支比率等に係る経年分析!J$47,"▲","-")),2)</f>
        <v>19.399999999999999</v>
      </c>
    </row>
    <row r="21" spans="1:11" x14ac:dyDescent="0.15">
      <c r="A21" s="174" t="s">
        <v>58</v>
      </c>
      <c r="B21" s="174">
        <f>IF(ISNUMBER(VALUE(SUBSTITUTE(実質収支比率等に係る経年分析!F$49,"▲","-"))),ROUND(VALUE(SUBSTITUTE(実質収支比率等に係る経年分析!F$49,"▲","-")),2),NA())</f>
        <v>-0.98</v>
      </c>
      <c r="C21" s="174">
        <f>IF(ISNUMBER(VALUE(SUBSTITUTE(実質収支比率等に係る経年分析!G$49,"▲","-"))),ROUND(VALUE(SUBSTITUTE(実質収支比率等に係る経年分析!G$49,"▲","-")),2),NA())</f>
        <v>-0.02</v>
      </c>
      <c r="D21" s="174">
        <f>IF(ISNUMBER(VALUE(SUBSTITUTE(実質収支比率等に係る経年分析!H$49,"▲","-"))),ROUND(VALUE(SUBSTITUTE(実質収支比率等に係る経年分析!H$49,"▲","-")),2),NA())</f>
        <v>0.89</v>
      </c>
      <c r="E21" s="174">
        <f>IF(ISNUMBER(VALUE(SUBSTITUTE(実質収支比率等に係る経年分析!I$49,"▲","-"))),ROUND(VALUE(SUBSTITUTE(実質収支比率等に係る経年分析!I$49,"▲","-")),2),NA())</f>
        <v>0.88</v>
      </c>
      <c r="F21" s="174">
        <f>IF(ISNUMBER(VALUE(SUBSTITUTE(実質収支比率等に係る経年分析!J$49,"▲","-"))),ROUND(VALUE(SUBSTITUTE(実質収支比率等に係る経年分析!J$49,"▲","-")),2),NA())</f>
        <v>-0.22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5.94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6.51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村有温泉特別会計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宅地等造成特別会計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15">
      <c r="A32" s="175" t="str">
        <f>IF(連結実質赤字比率に係る赤字・黒字の構成分析!C$38="",NA(),連結実質赤字比率に係る赤字・黒字の構成分析!C$38)</f>
        <v>国民健康保険関川診療所特別会計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0.49</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2.0099999999999998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3.89</v>
      </c>
    </row>
    <row r="35" spans="1:16" x14ac:dyDescent="0.15">
      <c r="A35" s="175" t="str">
        <f>IF(連結実質赤字比率に係る赤字・黒字の構成分析!C$35="",NA(),連結実質赤字比率に係る赤字・黒字の構成分析!C$35)</f>
        <v>簡易水道事業会計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4.1900000000000004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5.56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633</v>
      </c>
      <c r="E42" s="176"/>
      <c r="F42" s="176"/>
      <c r="G42" s="176">
        <f>'実質公債費比率（分子）の構造'!L$52</f>
        <v>638</v>
      </c>
      <c r="H42" s="176"/>
      <c r="I42" s="176"/>
      <c r="J42" s="176">
        <f>'実質公債費比率（分子）の構造'!M$52</f>
        <v>643</v>
      </c>
      <c r="K42" s="176"/>
      <c r="L42" s="176"/>
      <c r="M42" s="176">
        <f>'実質公債費比率（分子）の構造'!N$52</f>
        <v>666</v>
      </c>
      <c r="N42" s="176"/>
      <c r="O42" s="176"/>
      <c r="P42" s="176">
        <f>'実質公債費比率（分子）の構造'!O$52</f>
        <v>625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43</v>
      </c>
      <c r="C45" s="176"/>
      <c r="D45" s="176"/>
      <c r="E45" s="176">
        <f>'実質公債費比率（分子）の構造'!L$49</f>
        <v>40</v>
      </c>
      <c r="F45" s="176"/>
      <c r="G45" s="176"/>
      <c r="H45" s="176">
        <f>'実質公債費比率（分子）の構造'!M$49</f>
        <v>40</v>
      </c>
      <c r="I45" s="176"/>
      <c r="J45" s="176"/>
      <c r="K45" s="176">
        <f>'実質公債費比率（分子）の構造'!N$49</f>
        <v>43</v>
      </c>
      <c r="L45" s="176"/>
      <c r="M45" s="176"/>
      <c r="N45" s="176">
        <f>'実質公債費比率（分子）の構造'!O$49</f>
        <v>46</v>
      </c>
      <c r="O45" s="176"/>
      <c r="P45" s="176"/>
    </row>
    <row r="46" spans="1:16" x14ac:dyDescent="0.15">
      <c r="A46" s="176" t="s">
        <v>69</v>
      </c>
      <c r="B46" s="176">
        <f>'実質公債費比率（分子）の構造'!K$48</f>
        <v>298</v>
      </c>
      <c r="C46" s="176"/>
      <c r="D46" s="176"/>
      <c r="E46" s="176">
        <f>'実質公債費比率（分子）の構造'!L$48</f>
        <v>291</v>
      </c>
      <c r="F46" s="176"/>
      <c r="G46" s="176"/>
      <c r="H46" s="176">
        <f>'実質公債費比率（分子）の構造'!M$48</f>
        <v>314</v>
      </c>
      <c r="I46" s="176"/>
      <c r="J46" s="176"/>
      <c r="K46" s="176">
        <f>'実質公債費比率（分子）の構造'!N$48</f>
        <v>326</v>
      </c>
      <c r="L46" s="176"/>
      <c r="M46" s="176"/>
      <c r="N46" s="176">
        <f>'実質公債費比率（分子）の構造'!O$48</f>
        <v>350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547</v>
      </c>
      <c r="C49" s="176"/>
      <c r="D49" s="176"/>
      <c r="E49" s="176">
        <f>'実質公債費比率（分子）の構造'!L$45</f>
        <v>563</v>
      </c>
      <c r="F49" s="176"/>
      <c r="G49" s="176"/>
      <c r="H49" s="176">
        <f>'実質公債費比率（分子）の構造'!M$45</f>
        <v>591</v>
      </c>
      <c r="I49" s="176"/>
      <c r="J49" s="176"/>
      <c r="K49" s="176">
        <f>'実質公債費比率（分子）の構造'!N$45</f>
        <v>642</v>
      </c>
      <c r="L49" s="176"/>
      <c r="M49" s="176"/>
      <c r="N49" s="176">
        <f>'実質公債費比率（分子）の構造'!O$45</f>
        <v>606</v>
      </c>
      <c r="O49" s="176"/>
      <c r="P49" s="176"/>
    </row>
    <row r="50" spans="1:16" x14ac:dyDescent="0.15">
      <c r="A50" s="176" t="s">
        <v>73</v>
      </c>
      <c r="B50" s="176" t="e">
        <f>NA()</f>
        <v>#N/A</v>
      </c>
      <c r="C50" s="176">
        <f>IF(ISNUMBER('実質公債費比率（分子）の構造'!K$53),'実質公債費比率（分子）の構造'!K$53,NA())</f>
        <v>258</v>
      </c>
      <c r="D50" s="176" t="e">
        <f>NA()</f>
        <v>#N/A</v>
      </c>
      <c r="E50" s="176" t="e">
        <f>NA()</f>
        <v>#N/A</v>
      </c>
      <c r="F50" s="176">
        <f>IF(ISNUMBER('実質公債費比率（分子）の構造'!L$53),'実質公債費比率（分子）の構造'!L$53,NA())</f>
        <v>256</v>
      </c>
      <c r="G50" s="176" t="e">
        <f>NA()</f>
        <v>#N/A</v>
      </c>
      <c r="H50" s="176" t="e">
        <f>NA()</f>
        <v>#N/A</v>
      </c>
      <c r="I50" s="176">
        <f>IF(ISNUMBER('実質公債費比率（分子）の構造'!M$53),'実質公債費比率（分子）の構造'!M$53,NA())</f>
        <v>302</v>
      </c>
      <c r="J50" s="176" t="e">
        <f>NA()</f>
        <v>#N/A</v>
      </c>
      <c r="K50" s="176" t="e">
        <f>NA()</f>
        <v>#N/A</v>
      </c>
      <c r="L50" s="176">
        <f>IF(ISNUMBER('実質公債費比率（分子）の構造'!N$53),'実質公債費比率（分子）の構造'!N$53,NA())</f>
        <v>345</v>
      </c>
      <c r="M50" s="176" t="e">
        <f>NA()</f>
        <v>#N/A</v>
      </c>
      <c r="N50" s="176" t="e">
        <f>NA()</f>
        <v>#N/A</v>
      </c>
      <c r="O50" s="176">
        <f>IF(ISNUMBER('実質公債費比率（分子）の構造'!O$53),'実質公債費比率（分子）の構造'!O$53,NA())</f>
        <v>377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6416</v>
      </c>
      <c r="E56" s="175"/>
      <c r="F56" s="175"/>
      <c r="G56" s="175">
        <f>'将来負担比率（分子）の構造'!J$52</f>
        <v>6212</v>
      </c>
      <c r="H56" s="175"/>
      <c r="I56" s="175"/>
      <c r="J56" s="175">
        <f>'将来負担比率（分子）の構造'!K$52</f>
        <v>6027</v>
      </c>
      <c r="K56" s="175"/>
      <c r="L56" s="175"/>
      <c r="M56" s="175">
        <f>'将来負担比率（分子）の構造'!L$52</f>
        <v>5728</v>
      </c>
      <c r="N56" s="175"/>
      <c r="O56" s="175"/>
      <c r="P56" s="175">
        <f>'将来負担比率（分子）の構造'!M$52</f>
        <v>5669</v>
      </c>
    </row>
    <row r="57" spans="1:16" x14ac:dyDescent="0.15">
      <c r="A57" s="175" t="s">
        <v>44</v>
      </c>
      <c r="B57" s="175"/>
      <c r="C57" s="175"/>
      <c r="D57" s="175">
        <f>'将来負担比率（分子）の構造'!I$51</f>
        <v>83</v>
      </c>
      <c r="E57" s="175"/>
      <c r="F57" s="175"/>
      <c r="G57" s="175">
        <f>'将来負担比率（分子）の構造'!J$51</f>
        <v>53</v>
      </c>
      <c r="H57" s="175"/>
      <c r="I57" s="175"/>
      <c r="J57" s="175">
        <f>'将来負担比率（分子）の構造'!K$51</f>
        <v>49</v>
      </c>
      <c r="K57" s="175"/>
      <c r="L57" s="175"/>
      <c r="M57" s="175">
        <f>'将来負担比率（分子）の構造'!L$51</f>
        <v>37</v>
      </c>
      <c r="N57" s="175"/>
      <c r="O57" s="175"/>
      <c r="P57" s="175">
        <f>'将来負担比率（分子）の構造'!M$51</f>
        <v>22</v>
      </c>
    </row>
    <row r="58" spans="1:16" x14ac:dyDescent="0.15">
      <c r="A58" s="175" t="s">
        <v>43</v>
      </c>
      <c r="B58" s="175"/>
      <c r="C58" s="175"/>
      <c r="D58" s="175">
        <f>'将来負担比率（分子）の構造'!I$50</f>
        <v>1714</v>
      </c>
      <c r="E58" s="175"/>
      <c r="F58" s="175"/>
      <c r="G58" s="175">
        <f>'将来負担比率（分子）の構造'!J$50</f>
        <v>1861</v>
      </c>
      <c r="H58" s="175"/>
      <c r="I58" s="175"/>
      <c r="J58" s="175">
        <f>'将来負担比率（分子）の構造'!K$50</f>
        <v>1918</v>
      </c>
      <c r="K58" s="175"/>
      <c r="L58" s="175"/>
      <c r="M58" s="175">
        <f>'将来負担比率（分子）の構造'!L$50</f>
        <v>2109</v>
      </c>
      <c r="N58" s="175"/>
      <c r="O58" s="175"/>
      <c r="P58" s="175">
        <f>'将来負担比率（分子）の構造'!M$50</f>
        <v>2138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944</v>
      </c>
      <c r="C62" s="175"/>
      <c r="D62" s="175"/>
      <c r="E62" s="175">
        <f>'将来負担比率（分子）の構造'!J$45</f>
        <v>907</v>
      </c>
      <c r="F62" s="175"/>
      <c r="G62" s="175"/>
      <c r="H62" s="175">
        <f>'将来負担比率（分子）の構造'!K$45</f>
        <v>894</v>
      </c>
      <c r="I62" s="175"/>
      <c r="J62" s="175"/>
      <c r="K62" s="175">
        <f>'将来負担比率（分子）の構造'!L$45</f>
        <v>911</v>
      </c>
      <c r="L62" s="175"/>
      <c r="M62" s="175"/>
      <c r="N62" s="175">
        <f>'将来負担比率（分子）の構造'!M$45</f>
        <v>850</v>
      </c>
      <c r="O62" s="175"/>
      <c r="P62" s="175"/>
    </row>
    <row r="63" spans="1:16" x14ac:dyDescent="0.15">
      <c r="A63" s="175" t="s">
        <v>36</v>
      </c>
      <c r="B63" s="175">
        <f>'将来負担比率（分子）の構造'!I$44</f>
        <v>74</v>
      </c>
      <c r="C63" s="175"/>
      <c r="D63" s="175"/>
      <c r="E63" s="175">
        <f>'将来負担比率（分子）の構造'!J$44</f>
        <v>80</v>
      </c>
      <c r="F63" s="175"/>
      <c r="G63" s="175"/>
      <c r="H63" s="175">
        <f>'将来負担比率（分子）の構造'!K$44</f>
        <v>84</v>
      </c>
      <c r="I63" s="175"/>
      <c r="J63" s="175"/>
      <c r="K63" s="175">
        <f>'将来負担比率（分子）の構造'!L$44</f>
        <v>81</v>
      </c>
      <c r="L63" s="175"/>
      <c r="M63" s="175"/>
      <c r="N63" s="175">
        <f>'将来負担比率（分子）の構造'!M$44</f>
        <v>74</v>
      </c>
      <c r="O63" s="175"/>
      <c r="P63" s="175"/>
    </row>
    <row r="64" spans="1:16" x14ac:dyDescent="0.15">
      <c r="A64" s="175" t="s">
        <v>35</v>
      </c>
      <c r="B64" s="175">
        <f>'将来負担比率（分子）の構造'!I$43</f>
        <v>2730</v>
      </c>
      <c r="C64" s="175"/>
      <c r="D64" s="175"/>
      <c r="E64" s="175">
        <f>'将来負担比率（分子）の構造'!J$43</f>
        <v>2757</v>
      </c>
      <c r="F64" s="175"/>
      <c r="G64" s="175"/>
      <c r="H64" s="175">
        <f>'将来負担比率（分子）の構造'!K$43</f>
        <v>2710</v>
      </c>
      <c r="I64" s="175"/>
      <c r="J64" s="175"/>
      <c r="K64" s="175">
        <f>'将来負担比率（分子）の構造'!L$43</f>
        <v>2631</v>
      </c>
      <c r="L64" s="175"/>
      <c r="M64" s="175"/>
      <c r="N64" s="175">
        <f>'将来負担比率（分子）の構造'!M$43</f>
        <v>2595</v>
      </c>
      <c r="O64" s="175"/>
      <c r="P64" s="175"/>
    </row>
    <row r="65" spans="1:16" x14ac:dyDescent="0.15">
      <c r="A65" s="175" t="s">
        <v>34</v>
      </c>
      <c r="B65" s="175">
        <f>'将来負担比率（分子）の構造'!I$42</f>
        <v>336</v>
      </c>
      <c r="C65" s="175"/>
      <c r="D65" s="175"/>
      <c r="E65" s="175">
        <f>'将来負担比率（分子）の構造'!J$42</f>
        <v>204</v>
      </c>
      <c r="F65" s="175"/>
      <c r="G65" s="175"/>
      <c r="H65" s="175">
        <f>'将来負担比率（分子）の構造'!K$42</f>
        <v>95</v>
      </c>
      <c r="I65" s="175"/>
      <c r="J65" s="175"/>
      <c r="K65" s="175">
        <f>'将来負担比率（分子）の構造'!L$42</f>
        <v>71</v>
      </c>
      <c r="L65" s="175"/>
      <c r="M65" s="175"/>
      <c r="N65" s="175">
        <f>'将来負担比率（分子）の構造'!M$42</f>
        <v>53</v>
      </c>
      <c r="O65" s="175"/>
      <c r="P65" s="175"/>
    </row>
    <row r="66" spans="1:16" x14ac:dyDescent="0.15">
      <c r="A66" s="175" t="s">
        <v>33</v>
      </c>
      <c r="B66" s="175">
        <f>'将来負担比率（分子）の構造'!I$41</f>
        <v>5311</v>
      </c>
      <c r="C66" s="175"/>
      <c r="D66" s="175"/>
      <c r="E66" s="175">
        <f>'将来負担比率（分子）の構造'!J$41</f>
        <v>5225</v>
      </c>
      <c r="F66" s="175"/>
      <c r="G66" s="175"/>
      <c r="H66" s="175">
        <f>'将来負担比率（分子）の構造'!K$41</f>
        <v>5104</v>
      </c>
      <c r="I66" s="175"/>
      <c r="J66" s="175"/>
      <c r="K66" s="175">
        <f>'将来負担比率（分子）の構造'!L$41</f>
        <v>4887</v>
      </c>
      <c r="L66" s="175"/>
      <c r="M66" s="175"/>
      <c r="N66" s="175">
        <f>'将来負担比率（分子）の構造'!M$41</f>
        <v>4949</v>
      </c>
      <c r="O66" s="175"/>
      <c r="P66" s="175"/>
    </row>
    <row r="67" spans="1:16" x14ac:dyDescent="0.15">
      <c r="A67" s="175" t="s">
        <v>77</v>
      </c>
      <c r="B67" s="175" t="e">
        <f>NA()</f>
        <v>#N/A</v>
      </c>
      <c r="C67" s="175">
        <f>IF(ISNUMBER('将来負担比率（分子）の構造'!I$53), IF('将来負担比率（分子）の構造'!I$53 &lt; 0, 0, '将来負担比率（分子）の構造'!I$53), NA())</f>
        <v>1183</v>
      </c>
      <c r="D67" s="175" t="e">
        <f>NA()</f>
        <v>#N/A</v>
      </c>
      <c r="E67" s="175" t="e">
        <f>NA()</f>
        <v>#N/A</v>
      </c>
      <c r="F67" s="175">
        <f>IF(ISNUMBER('将来負担比率（分子）の構造'!J$53), IF('将来負担比率（分子）の構造'!J$53 &lt; 0, 0, '将来負担比率（分子）の構造'!J$53), NA())</f>
        <v>1047</v>
      </c>
      <c r="G67" s="175" t="e">
        <f>NA()</f>
        <v>#N/A</v>
      </c>
      <c r="H67" s="175" t="e">
        <f>NA()</f>
        <v>#N/A</v>
      </c>
      <c r="I67" s="175">
        <f>IF(ISNUMBER('将来負担比率（分子）の構造'!K$53), IF('将来負担比率（分子）の構造'!K$53 &lt; 0, 0, '将来負担比率（分子）の構造'!K$53), NA())</f>
        <v>893</v>
      </c>
      <c r="J67" s="175" t="e">
        <f>NA()</f>
        <v>#N/A</v>
      </c>
      <c r="K67" s="175" t="e">
        <f>NA()</f>
        <v>#N/A</v>
      </c>
      <c r="L67" s="175">
        <f>IF(ISNUMBER('将来負担比率（分子）の構造'!L$53), IF('将来負担比率（分子）の構造'!L$53 &lt; 0, 0, '将来負担比率（分子）の構造'!L$53), NA())</f>
        <v>707</v>
      </c>
      <c r="M67" s="175" t="e">
        <f>NA()</f>
        <v>#N/A</v>
      </c>
      <c r="N67" s="175" t="e">
        <f>NA()</f>
        <v>#N/A</v>
      </c>
      <c r="O67" s="175">
        <f>IF(ISNUMBER('将来負担比率（分子）の構造'!M$53), IF('将来負担比率（分子）の構造'!M$53 &lt; 0, 0, '将来負担比率（分子）の構造'!M$53), NA())</f>
        <v>692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670</v>
      </c>
      <c r="C72" s="179">
        <f>基金残高に係る経年分析!G55</f>
        <v>670</v>
      </c>
      <c r="D72" s="179">
        <f>基金残高に係る経年分析!H55</f>
        <v>670</v>
      </c>
    </row>
    <row r="73" spans="1:16" x14ac:dyDescent="0.15">
      <c r="A73" s="178" t="s">
        <v>80</v>
      </c>
      <c r="B73" s="179">
        <f>基金残高に係る経年分析!F56</f>
        <v>16</v>
      </c>
      <c r="C73" s="179">
        <f>基金残高に係る経年分析!G56</f>
        <v>16</v>
      </c>
      <c r="D73" s="179">
        <f>基金残高に係る経年分析!H56</f>
        <v>16</v>
      </c>
    </row>
    <row r="74" spans="1:16" x14ac:dyDescent="0.15">
      <c r="A74" s="178" t="s">
        <v>81</v>
      </c>
      <c r="B74" s="179">
        <f>基金残高に係る経年分析!F57</f>
        <v>838</v>
      </c>
      <c r="C74" s="179">
        <f>基金残高に係る経年分析!G57</f>
        <v>982</v>
      </c>
      <c r="D74" s="179">
        <f>基金残高に係る経年分析!H57</f>
        <v>972</v>
      </c>
    </row>
  </sheetData>
  <sheetProtection algorithmName="SHA-512" hashValue="Q3daqvn+q6cUcgg42I9ZYBL1Navn6A2oTCc3xuiFV5MlgMttk9TFO2/K7z24DEFjaRCXn/AWPBs6gpN8ZVGTJg==" saltValue="eWlZbwika3TYitjBXxJf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658383</v>
      </c>
      <c r="S5" s="613"/>
      <c r="T5" s="613"/>
      <c r="U5" s="613"/>
      <c r="V5" s="613"/>
      <c r="W5" s="613"/>
      <c r="X5" s="613"/>
      <c r="Y5" s="614"/>
      <c r="Z5" s="615">
        <v>10</v>
      </c>
      <c r="AA5" s="615"/>
      <c r="AB5" s="615"/>
      <c r="AC5" s="615"/>
      <c r="AD5" s="616">
        <v>658383</v>
      </c>
      <c r="AE5" s="616"/>
      <c r="AF5" s="616"/>
      <c r="AG5" s="616"/>
      <c r="AH5" s="616"/>
      <c r="AI5" s="616"/>
      <c r="AJ5" s="616"/>
      <c r="AK5" s="616"/>
      <c r="AL5" s="617">
        <v>19.100000000000001</v>
      </c>
      <c r="AM5" s="618"/>
      <c r="AN5" s="618"/>
      <c r="AO5" s="619"/>
      <c r="AP5" s="609" t="s">
        <v>231</v>
      </c>
      <c r="AQ5" s="610"/>
      <c r="AR5" s="610"/>
      <c r="AS5" s="610"/>
      <c r="AT5" s="610"/>
      <c r="AU5" s="610"/>
      <c r="AV5" s="610"/>
      <c r="AW5" s="610"/>
      <c r="AX5" s="610"/>
      <c r="AY5" s="610"/>
      <c r="AZ5" s="610"/>
      <c r="BA5" s="610"/>
      <c r="BB5" s="610"/>
      <c r="BC5" s="610"/>
      <c r="BD5" s="610"/>
      <c r="BE5" s="610"/>
      <c r="BF5" s="611"/>
      <c r="BG5" s="623">
        <v>647308</v>
      </c>
      <c r="BH5" s="624"/>
      <c r="BI5" s="624"/>
      <c r="BJ5" s="624"/>
      <c r="BK5" s="624"/>
      <c r="BL5" s="624"/>
      <c r="BM5" s="624"/>
      <c r="BN5" s="625"/>
      <c r="BO5" s="626">
        <v>98.3</v>
      </c>
      <c r="BP5" s="626"/>
      <c r="BQ5" s="626"/>
      <c r="BR5" s="626"/>
      <c r="BS5" s="627" t="s">
        <v>140</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87003</v>
      </c>
      <c r="S6" s="624"/>
      <c r="T6" s="624"/>
      <c r="U6" s="624"/>
      <c r="V6" s="624"/>
      <c r="W6" s="624"/>
      <c r="X6" s="624"/>
      <c r="Y6" s="625"/>
      <c r="Z6" s="626">
        <v>1.3</v>
      </c>
      <c r="AA6" s="626"/>
      <c r="AB6" s="626"/>
      <c r="AC6" s="626"/>
      <c r="AD6" s="627">
        <v>87003</v>
      </c>
      <c r="AE6" s="627"/>
      <c r="AF6" s="627"/>
      <c r="AG6" s="627"/>
      <c r="AH6" s="627"/>
      <c r="AI6" s="627"/>
      <c r="AJ6" s="627"/>
      <c r="AK6" s="627"/>
      <c r="AL6" s="628">
        <v>2.5</v>
      </c>
      <c r="AM6" s="629"/>
      <c r="AN6" s="629"/>
      <c r="AO6" s="630"/>
      <c r="AP6" s="620" t="s">
        <v>236</v>
      </c>
      <c r="AQ6" s="621"/>
      <c r="AR6" s="621"/>
      <c r="AS6" s="621"/>
      <c r="AT6" s="621"/>
      <c r="AU6" s="621"/>
      <c r="AV6" s="621"/>
      <c r="AW6" s="621"/>
      <c r="AX6" s="621"/>
      <c r="AY6" s="621"/>
      <c r="AZ6" s="621"/>
      <c r="BA6" s="621"/>
      <c r="BB6" s="621"/>
      <c r="BC6" s="621"/>
      <c r="BD6" s="621"/>
      <c r="BE6" s="621"/>
      <c r="BF6" s="622"/>
      <c r="BG6" s="623">
        <v>647308</v>
      </c>
      <c r="BH6" s="624"/>
      <c r="BI6" s="624"/>
      <c r="BJ6" s="624"/>
      <c r="BK6" s="624"/>
      <c r="BL6" s="624"/>
      <c r="BM6" s="624"/>
      <c r="BN6" s="625"/>
      <c r="BO6" s="626">
        <v>98.3</v>
      </c>
      <c r="BP6" s="626"/>
      <c r="BQ6" s="626"/>
      <c r="BR6" s="626"/>
      <c r="BS6" s="627" t="s">
        <v>178</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54437</v>
      </c>
      <c r="CS6" s="624"/>
      <c r="CT6" s="624"/>
      <c r="CU6" s="624"/>
      <c r="CV6" s="624"/>
      <c r="CW6" s="624"/>
      <c r="CX6" s="624"/>
      <c r="CY6" s="625"/>
      <c r="CZ6" s="617">
        <v>0.9</v>
      </c>
      <c r="DA6" s="618"/>
      <c r="DB6" s="618"/>
      <c r="DC6" s="634"/>
      <c r="DD6" s="632" t="s">
        <v>178</v>
      </c>
      <c r="DE6" s="624"/>
      <c r="DF6" s="624"/>
      <c r="DG6" s="624"/>
      <c r="DH6" s="624"/>
      <c r="DI6" s="624"/>
      <c r="DJ6" s="624"/>
      <c r="DK6" s="624"/>
      <c r="DL6" s="624"/>
      <c r="DM6" s="624"/>
      <c r="DN6" s="624"/>
      <c r="DO6" s="624"/>
      <c r="DP6" s="625"/>
      <c r="DQ6" s="632">
        <v>54437</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145</v>
      </c>
      <c r="S7" s="624"/>
      <c r="T7" s="624"/>
      <c r="U7" s="624"/>
      <c r="V7" s="624"/>
      <c r="W7" s="624"/>
      <c r="X7" s="624"/>
      <c r="Y7" s="625"/>
      <c r="Z7" s="626">
        <v>0</v>
      </c>
      <c r="AA7" s="626"/>
      <c r="AB7" s="626"/>
      <c r="AC7" s="626"/>
      <c r="AD7" s="627">
        <v>145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200468</v>
      </c>
      <c r="BH7" s="624"/>
      <c r="BI7" s="624"/>
      <c r="BJ7" s="624"/>
      <c r="BK7" s="624"/>
      <c r="BL7" s="624"/>
      <c r="BM7" s="624"/>
      <c r="BN7" s="625"/>
      <c r="BO7" s="626">
        <v>30.4</v>
      </c>
      <c r="BP7" s="626"/>
      <c r="BQ7" s="626"/>
      <c r="BR7" s="626"/>
      <c r="BS7" s="627" t="s">
        <v>178</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867141</v>
      </c>
      <c r="CS7" s="624"/>
      <c r="CT7" s="624"/>
      <c r="CU7" s="624"/>
      <c r="CV7" s="624"/>
      <c r="CW7" s="624"/>
      <c r="CX7" s="624"/>
      <c r="CY7" s="625"/>
      <c r="CZ7" s="626">
        <v>14.1</v>
      </c>
      <c r="DA7" s="626"/>
      <c r="DB7" s="626"/>
      <c r="DC7" s="626"/>
      <c r="DD7" s="632">
        <v>19144</v>
      </c>
      <c r="DE7" s="624"/>
      <c r="DF7" s="624"/>
      <c r="DG7" s="624"/>
      <c r="DH7" s="624"/>
      <c r="DI7" s="624"/>
      <c r="DJ7" s="624"/>
      <c r="DK7" s="624"/>
      <c r="DL7" s="624"/>
      <c r="DM7" s="624"/>
      <c r="DN7" s="624"/>
      <c r="DO7" s="624"/>
      <c r="DP7" s="625"/>
      <c r="DQ7" s="632">
        <v>648949</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2110</v>
      </c>
      <c r="S8" s="624"/>
      <c r="T8" s="624"/>
      <c r="U8" s="624"/>
      <c r="V8" s="624"/>
      <c r="W8" s="624"/>
      <c r="X8" s="624"/>
      <c r="Y8" s="625"/>
      <c r="Z8" s="626">
        <v>0</v>
      </c>
      <c r="AA8" s="626"/>
      <c r="AB8" s="626"/>
      <c r="AC8" s="626"/>
      <c r="AD8" s="627">
        <v>2110</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8704</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1175816</v>
      </c>
      <c r="CS8" s="624"/>
      <c r="CT8" s="624"/>
      <c r="CU8" s="624"/>
      <c r="CV8" s="624"/>
      <c r="CW8" s="624"/>
      <c r="CX8" s="624"/>
      <c r="CY8" s="625"/>
      <c r="CZ8" s="626">
        <v>19.2</v>
      </c>
      <c r="DA8" s="626"/>
      <c r="DB8" s="626"/>
      <c r="DC8" s="626"/>
      <c r="DD8" s="632">
        <v>10202</v>
      </c>
      <c r="DE8" s="624"/>
      <c r="DF8" s="624"/>
      <c r="DG8" s="624"/>
      <c r="DH8" s="624"/>
      <c r="DI8" s="624"/>
      <c r="DJ8" s="624"/>
      <c r="DK8" s="624"/>
      <c r="DL8" s="624"/>
      <c r="DM8" s="624"/>
      <c r="DN8" s="624"/>
      <c r="DO8" s="624"/>
      <c r="DP8" s="625"/>
      <c r="DQ8" s="632">
        <v>670786</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1466</v>
      </c>
      <c r="S9" s="624"/>
      <c r="T9" s="624"/>
      <c r="U9" s="624"/>
      <c r="V9" s="624"/>
      <c r="W9" s="624"/>
      <c r="X9" s="624"/>
      <c r="Y9" s="625"/>
      <c r="Z9" s="626">
        <v>0</v>
      </c>
      <c r="AA9" s="626"/>
      <c r="AB9" s="626"/>
      <c r="AC9" s="626"/>
      <c r="AD9" s="627">
        <v>1466</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156528</v>
      </c>
      <c r="BH9" s="624"/>
      <c r="BI9" s="624"/>
      <c r="BJ9" s="624"/>
      <c r="BK9" s="624"/>
      <c r="BL9" s="624"/>
      <c r="BM9" s="624"/>
      <c r="BN9" s="625"/>
      <c r="BO9" s="626">
        <v>23.8</v>
      </c>
      <c r="BP9" s="626"/>
      <c r="BQ9" s="626"/>
      <c r="BR9" s="626"/>
      <c r="BS9" s="627" t="s">
        <v>178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464098</v>
      </c>
      <c r="CS9" s="624"/>
      <c r="CT9" s="624"/>
      <c r="CU9" s="624"/>
      <c r="CV9" s="624"/>
      <c r="CW9" s="624"/>
      <c r="CX9" s="624"/>
      <c r="CY9" s="625"/>
      <c r="CZ9" s="626">
        <v>7.6</v>
      </c>
      <c r="DA9" s="626"/>
      <c r="DB9" s="626"/>
      <c r="DC9" s="626"/>
      <c r="DD9" s="632" t="s">
        <v>178</v>
      </c>
      <c r="DE9" s="624"/>
      <c r="DF9" s="624"/>
      <c r="DG9" s="624"/>
      <c r="DH9" s="624"/>
      <c r="DI9" s="624"/>
      <c r="DJ9" s="624"/>
      <c r="DK9" s="624"/>
      <c r="DL9" s="624"/>
      <c r="DM9" s="624"/>
      <c r="DN9" s="624"/>
      <c r="DO9" s="624"/>
      <c r="DP9" s="625"/>
      <c r="DQ9" s="632">
        <v>365094</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243</v>
      </c>
      <c r="AA10" s="626"/>
      <c r="AB10" s="626"/>
      <c r="AC10" s="626"/>
      <c r="AD10" s="627" t="s">
        <v>178</v>
      </c>
      <c r="AE10" s="627"/>
      <c r="AF10" s="627"/>
      <c r="AG10" s="627"/>
      <c r="AH10" s="627"/>
      <c r="AI10" s="627"/>
      <c r="AJ10" s="627"/>
      <c r="AK10" s="627"/>
      <c r="AL10" s="628" t="s">
        <v>178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13291</v>
      </c>
      <c r="BH10" s="624"/>
      <c r="BI10" s="624"/>
      <c r="BJ10" s="624"/>
      <c r="BK10" s="624"/>
      <c r="BL10" s="624"/>
      <c r="BM10" s="624"/>
      <c r="BN10" s="625"/>
      <c r="BO10" s="626">
        <v>2</v>
      </c>
      <c r="BP10" s="626"/>
      <c r="BQ10" s="626"/>
      <c r="BR10" s="626"/>
      <c r="BS10" s="627" t="s">
        <v>178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14353</v>
      </c>
      <c r="CS10" s="624"/>
      <c r="CT10" s="624"/>
      <c r="CU10" s="624"/>
      <c r="CV10" s="624"/>
      <c r="CW10" s="624"/>
      <c r="CX10" s="624"/>
      <c r="CY10" s="625"/>
      <c r="CZ10" s="626">
        <v>0.2</v>
      </c>
      <c r="DA10" s="626"/>
      <c r="DB10" s="626"/>
      <c r="DC10" s="626"/>
      <c r="DD10" s="632" t="s">
        <v>178</v>
      </c>
      <c r="DE10" s="624"/>
      <c r="DF10" s="624"/>
      <c r="DG10" s="624"/>
      <c r="DH10" s="624"/>
      <c r="DI10" s="624"/>
      <c r="DJ10" s="624"/>
      <c r="DK10" s="624"/>
      <c r="DL10" s="624"/>
      <c r="DM10" s="624"/>
      <c r="DN10" s="624"/>
      <c r="DO10" s="624"/>
      <c r="DP10" s="625"/>
      <c r="DQ10" s="632">
        <v>2353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127779</v>
      </c>
      <c r="S11" s="624"/>
      <c r="T11" s="624"/>
      <c r="U11" s="624"/>
      <c r="V11" s="624"/>
      <c r="W11" s="624"/>
      <c r="X11" s="624"/>
      <c r="Y11" s="625"/>
      <c r="Z11" s="628">
        <v>1.9</v>
      </c>
      <c r="AA11" s="629"/>
      <c r="AB11" s="629"/>
      <c r="AC11" s="635"/>
      <c r="AD11" s="632">
        <v>127779</v>
      </c>
      <c r="AE11" s="624"/>
      <c r="AF11" s="624"/>
      <c r="AG11" s="624"/>
      <c r="AH11" s="624"/>
      <c r="AI11" s="624"/>
      <c r="AJ11" s="624"/>
      <c r="AK11" s="625"/>
      <c r="AL11" s="628">
        <v>3.7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21945</v>
      </c>
      <c r="BH11" s="624"/>
      <c r="BI11" s="624"/>
      <c r="BJ11" s="624"/>
      <c r="BK11" s="624"/>
      <c r="BL11" s="624"/>
      <c r="BM11" s="624"/>
      <c r="BN11" s="625"/>
      <c r="BO11" s="626">
        <v>3.3</v>
      </c>
      <c r="BP11" s="626"/>
      <c r="BQ11" s="626"/>
      <c r="BR11" s="626"/>
      <c r="BS11" s="627" t="s">
        <v>243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448840</v>
      </c>
      <c r="CS11" s="624"/>
      <c r="CT11" s="624"/>
      <c r="CU11" s="624"/>
      <c r="CV11" s="624"/>
      <c r="CW11" s="624"/>
      <c r="CX11" s="624"/>
      <c r="CY11" s="625"/>
      <c r="CZ11" s="626">
        <v>7.3</v>
      </c>
      <c r="DA11" s="626"/>
      <c r="DB11" s="626"/>
      <c r="DC11" s="626"/>
      <c r="DD11" s="632">
        <v>55455</v>
      </c>
      <c r="DE11" s="624"/>
      <c r="DF11" s="624"/>
      <c r="DG11" s="624"/>
      <c r="DH11" s="624"/>
      <c r="DI11" s="624"/>
      <c r="DJ11" s="624"/>
      <c r="DK11" s="624"/>
      <c r="DL11" s="624"/>
      <c r="DM11" s="624"/>
      <c r="DN11" s="624"/>
      <c r="DO11" s="624"/>
      <c r="DP11" s="625"/>
      <c r="DQ11" s="632">
        <v>269464</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178</v>
      </c>
      <c r="S12" s="624"/>
      <c r="T12" s="624"/>
      <c r="U12" s="624"/>
      <c r="V12" s="624"/>
      <c r="W12" s="624"/>
      <c r="X12" s="624"/>
      <c r="Y12" s="625"/>
      <c r="Z12" s="626" t="s">
        <v>178</v>
      </c>
      <c r="AA12" s="626"/>
      <c r="AB12" s="626"/>
      <c r="AC12" s="626"/>
      <c r="AD12" s="627" t="s">
        <v>178</v>
      </c>
      <c r="AE12" s="627"/>
      <c r="AF12" s="627"/>
      <c r="AG12" s="627"/>
      <c r="AH12" s="627"/>
      <c r="AI12" s="627"/>
      <c r="AJ12" s="627"/>
      <c r="AK12" s="627"/>
      <c r="AL12" s="628" t="s">
        <v>178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386539</v>
      </c>
      <c r="BH12" s="624"/>
      <c r="BI12" s="624"/>
      <c r="BJ12" s="624"/>
      <c r="BK12" s="624"/>
      <c r="BL12" s="624"/>
      <c r="BM12" s="624"/>
      <c r="BN12" s="625"/>
      <c r="BO12" s="626">
        <v>58.7</v>
      </c>
      <c r="BP12" s="626"/>
      <c r="BQ12" s="626"/>
      <c r="BR12" s="626"/>
      <c r="BS12" s="627" t="s">
        <v>178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402817</v>
      </c>
      <c r="CS12" s="624"/>
      <c r="CT12" s="624"/>
      <c r="CU12" s="624"/>
      <c r="CV12" s="624"/>
      <c r="CW12" s="624"/>
      <c r="CX12" s="624"/>
      <c r="CY12" s="625"/>
      <c r="CZ12" s="626">
        <v>6.6</v>
      </c>
      <c r="DA12" s="626"/>
      <c r="DB12" s="626"/>
      <c r="DC12" s="626"/>
      <c r="DD12" s="632">
        <v>98999</v>
      </c>
      <c r="DE12" s="624"/>
      <c r="DF12" s="624"/>
      <c r="DG12" s="624"/>
      <c r="DH12" s="624"/>
      <c r="DI12" s="624"/>
      <c r="DJ12" s="624"/>
      <c r="DK12" s="624"/>
      <c r="DL12" s="624"/>
      <c r="DM12" s="624"/>
      <c r="DN12" s="624"/>
      <c r="DO12" s="624"/>
      <c r="DP12" s="625"/>
      <c r="DQ12" s="632">
        <v>178012</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249</v>
      </c>
      <c r="AA13" s="626"/>
      <c r="AB13" s="626"/>
      <c r="AC13" s="626"/>
      <c r="AD13" s="627" t="s">
        <v>249</v>
      </c>
      <c r="AE13" s="627"/>
      <c r="AF13" s="627"/>
      <c r="AG13" s="627"/>
      <c r="AH13" s="627"/>
      <c r="AI13" s="627"/>
      <c r="AJ13" s="627"/>
      <c r="AK13" s="627"/>
      <c r="AL13" s="628" t="s">
        <v>178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359004</v>
      </c>
      <c r="BH13" s="624"/>
      <c r="BI13" s="624"/>
      <c r="BJ13" s="624"/>
      <c r="BK13" s="624"/>
      <c r="BL13" s="624"/>
      <c r="BM13" s="624"/>
      <c r="BN13" s="625"/>
      <c r="BO13" s="626">
        <v>54.5</v>
      </c>
      <c r="BP13" s="626"/>
      <c r="BQ13" s="626"/>
      <c r="BR13" s="626"/>
      <c r="BS13" s="627" t="s">
        <v>178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796081</v>
      </c>
      <c r="CS13" s="624"/>
      <c r="CT13" s="624"/>
      <c r="CU13" s="624"/>
      <c r="CV13" s="624"/>
      <c r="CW13" s="624"/>
      <c r="CX13" s="624"/>
      <c r="CY13" s="625"/>
      <c r="CZ13" s="626">
        <v>13</v>
      </c>
      <c r="DA13" s="626"/>
      <c r="DB13" s="626"/>
      <c r="DC13" s="626"/>
      <c r="DD13" s="632">
        <v>263318</v>
      </c>
      <c r="DE13" s="624"/>
      <c r="DF13" s="624"/>
      <c r="DG13" s="624"/>
      <c r="DH13" s="624"/>
      <c r="DI13" s="624"/>
      <c r="DJ13" s="624"/>
      <c r="DK13" s="624"/>
      <c r="DL13" s="624"/>
      <c r="DM13" s="624"/>
      <c r="DN13" s="624"/>
      <c r="DO13" s="624"/>
      <c r="DP13" s="625"/>
      <c r="DQ13" s="632">
        <v>505138</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46</v>
      </c>
      <c r="S14" s="624"/>
      <c r="T14" s="624"/>
      <c r="U14" s="624"/>
      <c r="V14" s="624"/>
      <c r="W14" s="624"/>
      <c r="X14" s="624"/>
      <c r="Y14" s="625"/>
      <c r="Z14" s="626">
        <v>0</v>
      </c>
      <c r="AA14" s="626"/>
      <c r="AB14" s="626"/>
      <c r="AC14" s="626"/>
      <c r="AD14" s="627">
        <v>46</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23420</v>
      </c>
      <c r="BH14" s="624"/>
      <c r="BI14" s="624"/>
      <c r="BJ14" s="624"/>
      <c r="BK14" s="624"/>
      <c r="BL14" s="624"/>
      <c r="BM14" s="624"/>
      <c r="BN14" s="625"/>
      <c r="BO14" s="626">
        <v>3.6</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327545</v>
      </c>
      <c r="CS14" s="624"/>
      <c r="CT14" s="624"/>
      <c r="CU14" s="624"/>
      <c r="CV14" s="624"/>
      <c r="CW14" s="624"/>
      <c r="CX14" s="624"/>
      <c r="CY14" s="625"/>
      <c r="CZ14" s="626">
        <v>5.3</v>
      </c>
      <c r="DA14" s="626"/>
      <c r="DB14" s="626"/>
      <c r="DC14" s="626"/>
      <c r="DD14" s="632">
        <v>9472</v>
      </c>
      <c r="DE14" s="624"/>
      <c r="DF14" s="624"/>
      <c r="DG14" s="624"/>
      <c r="DH14" s="624"/>
      <c r="DI14" s="624"/>
      <c r="DJ14" s="624"/>
      <c r="DK14" s="624"/>
      <c r="DL14" s="624"/>
      <c r="DM14" s="624"/>
      <c r="DN14" s="624"/>
      <c r="DO14" s="624"/>
      <c r="DP14" s="625"/>
      <c r="DQ14" s="632">
        <v>319343</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249</v>
      </c>
      <c r="AA15" s="626"/>
      <c r="AB15" s="626"/>
      <c r="AC15" s="626"/>
      <c r="AD15" s="627" t="s">
        <v>178</v>
      </c>
      <c r="AE15" s="627"/>
      <c r="AF15" s="627"/>
      <c r="AG15" s="627"/>
      <c r="AH15" s="627"/>
      <c r="AI15" s="627"/>
      <c r="AJ15" s="627"/>
      <c r="AK15" s="627"/>
      <c r="AL15" s="628" t="s">
        <v>249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36881</v>
      </c>
      <c r="BH15" s="624"/>
      <c r="BI15" s="624"/>
      <c r="BJ15" s="624"/>
      <c r="BK15" s="624"/>
      <c r="BL15" s="624"/>
      <c r="BM15" s="624"/>
      <c r="BN15" s="625"/>
      <c r="BO15" s="626">
        <v>5.6</v>
      </c>
      <c r="BP15" s="626"/>
      <c r="BQ15" s="626"/>
      <c r="BR15" s="626"/>
      <c r="BS15" s="627" t="s">
        <v>178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338491</v>
      </c>
      <c r="CS15" s="624"/>
      <c r="CT15" s="624"/>
      <c r="CU15" s="624"/>
      <c r="CV15" s="624"/>
      <c r="CW15" s="624"/>
      <c r="CX15" s="624"/>
      <c r="CY15" s="625"/>
      <c r="CZ15" s="626">
        <v>5.5</v>
      </c>
      <c r="DA15" s="626"/>
      <c r="DB15" s="626"/>
      <c r="DC15" s="626"/>
      <c r="DD15" s="632">
        <v>31174</v>
      </c>
      <c r="DE15" s="624"/>
      <c r="DF15" s="624"/>
      <c r="DG15" s="624"/>
      <c r="DH15" s="624"/>
      <c r="DI15" s="624"/>
      <c r="DJ15" s="624"/>
      <c r="DK15" s="624"/>
      <c r="DL15" s="624"/>
      <c r="DM15" s="624"/>
      <c r="DN15" s="624"/>
      <c r="DO15" s="624"/>
      <c r="DP15" s="625"/>
      <c r="DQ15" s="632">
        <v>291822</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5757</v>
      </c>
      <c r="S16" s="624"/>
      <c r="T16" s="624"/>
      <c r="U16" s="624"/>
      <c r="V16" s="624"/>
      <c r="W16" s="624"/>
      <c r="X16" s="624"/>
      <c r="Y16" s="625"/>
      <c r="Z16" s="626">
        <v>0.1</v>
      </c>
      <c r="AA16" s="626"/>
      <c r="AB16" s="626"/>
      <c r="AC16" s="626"/>
      <c r="AD16" s="627">
        <v>5757</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249</v>
      </c>
      <c r="BH16" s="624"/>
      <c r="BI16" s="624"/>
      <c r="BJ16" s="624"/>
      <c r="BK16" s="624"/>
      <c r="BL16" s="624"/>
      <c r="BM16" s="624"/>
      <c r="BN16" s="625"/>
      <c r="BO16" s="626" t="s">
        <v>178</v>
      </c>
      <c r="BP16" s="626"/>
      <c r="BQ16" s="626"/>
      <c r="BR16" s="626"/>
      <c r="BS16" s="627" t="s">
        <v>178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636076</v>
      </c>
      <c r="CS16" s="624"/>
      <c r="CT16" s="624"/>
      <c r="CU16" s="624"/>
      <c r="CV16" s="624"/>
      <c r="CW16" s="624"/>
      <c r="CX16" s="624"/>
      <c r="CY16" s="625"/>
      <c r="CZ16" s="626">
        <v>10.4</v>
      </c>
      <c r="DA16" s="626"/>
      <c r="DB16" s="626"/>
      <c r="DC16" s="626"/>
      <c r="DD16" s="632" t="s">
        <v>178</v>
      </c>
      <c r="DE16" s="624"/>
      <c r="DF16" s="624"/>
      <c r="DG16" s="624"/>
      <c r="DH16" s="624"/>
      <c r="DI16" s="624"/>
      <c r="DJ16" s="624"/>
      <c r="DK16" s="624"/>
      <c r="DL16" s="624"/>
      <c r="DM16" s="624"/>
      <c r="DN16" s="624"/>
      <c r="DO16" s="624"/>
      <c r="DP16" s="625"/>
      <c r="DQ16" s="632">
        <v>121112</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9301</v>
      </c>
      <c r="S17" s="624"/>
      <c r="T17" s="624"/>
      <c r="U17" s="624"/>
      <c r="V17" s="624"/>
      <c r="W17" s="624"/>
      <c r="X17" s="624"/>
      <c r="Y17" s="625"/>
      <c r="Z17" s="626">
        <v>0.1</v>
      </c>
      <c r="AA17" s="626"/>
      <c r="AB17" s="626"/>
      <c r="AC17" s="626"/>
      <c r="AD17" s="627">
        <v>9301</v>
      </c>
      <c r="AE17" s="627"/>
      <c r="AF17" s="627"/>
      <c r="AG17" s="627"/>
      <c r="AH17" s="627"/>
      <c r="AI17" s="627"/>
      <c r="AJ17" s="627"/>
      <c r="AK17" s="627"/>
      <c r="AL17" s="628">
        <v>0.3</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178</v>
      </c>
      <c r="BH17" s="624"/>
      <c r="BI17" s="624"/>
      <c r="BJ17" s="624"/>
      <c r="BK17" s="624"/>
      <c r="BL17" s="624"/>
      <c r="BM17" s="624"/>
      <c r="BN17" s="625"/>
      <c r="BO17" s="626" t="s">
        <v>178</v>
      </c>
      <c r="BP17" s="626"/>
      <c r="BQ17" s="626"/>
      <c r="BR17" s="626"/>
      <c r="BS17" s="627" t="s">
        <v>178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606577</v>
      </c>
      <c r="CS17" s="624"/>
      <c r="CT17" s="624"/>
      <c r="CU17" s="624"/>
      <c r="CV17" s="624"/>
      <c r="CW17" s="624"/>
      <c r="CX17" s="624"/>
      <c r="CY17" s="625"/>
      <c r="CZ17" s="626">
        <v>9.9</v>
      </c>
      <c r="DA17" s="626"/>
      <c r="DB17" s="626"/>
      <c r="DC17" s="626"/>
      <c r="DD17" s="632" t="s">
        <v>178</v>
      </c>
      <c r="DE17" s="624"/>
      <c r="DF17" s="624"/>
      <c r="DG17" s="624"/>
      <c r="DH17" s="624"/>
      <c r="DI17" s="624"/>
      <c r="DJ17" s="624"/>
      <c r="DK17" s="624"/>
      <c r="DL17" s="624"/>
      <c r="DM17" s="624"/>
      <c r="DN17" s="624"/>
      <c r="DO17" s="624"/>
      <c r="DP17" s="625"/>
      <c r="DQ17" s="632">
        <v>581262</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2247</v>
      </c>
      <c r="S18" s="624"/>
      <c r="T18" s="624"/>
      <c r="U18" s="624"/>
      <c r="V18" s="624"/>
      <c r="W18" s="624"/>
      <c r="X18" s="624"/>
      <c r="Y18" s="625"/>
      <c r="Z18" s="626">
        <v>0</v>
      </c>
      <c r="AA18" s="626"/>
      <c r="AB18" s="626"/>
      <c r="AC18" s="626"/>
      <c r="AD18" s="627">
        <v>2247</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178</v>
      </c>
      <c r="BP18" s="626"/>
      <c r="BQ18" s="626"/>
      <c r="BR18" s="626"/>
      <c r="BS18" s="627" t="s">
        <v>178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178</v>
      </c>
      <c r="CS18" s="624"/>
      <c r="CT18" s="624"/>
      <c r="CU18" s="624"/>
      <c r="CV18" s="624"/>
      <c r="CW18" s="624"/>
      <c r="CX18" s="624"/>
      <c r="CY18" s="625"/>
      <c r="CZ18" s="626" t="s">
        <v>243</v>
      </c>
      <c r="DA18" s="626"/>
      <c r="DB18" s="626"/>
      <c r="DC18" s="626"/>
      <c r="DD18" s="632" t="s">
        <v>178</v>
      </c>
      <c r="DE18" s="624"/>
      <c r="DF18" s="624"/>
      <c r="DG18" s="624"/>
      <c r="DH18" s="624"/>
      <c r="DI18" s="624"/>
      <c r="DJ18" s="624"/>
      <c r="DK18" s="624"/>
      <c r="DL18" s="624"/>
      <c r="DM18" s="624"/>
      <c r="DN18" s="624"/>
      <c r="DO18" s="624"/>
      <c r="DP18" s="625"/>
      <c r="DQ18" s="632" t="s">
        <v>178</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2247</v>
      </c>
      <c r="S19" s="624"/>
      <c r="T19" s="624"/>
      <c r="U19" s="624"/>
      <c r="V19" s="624"/>
      <c r="W19" s="624"/>
      <c r="X19" s="624"/>
      <c r="Y19" s="625"/>
      <c r="Z19" s="626">
        <v>0</v>
      </c>
      <c r="AA19" s="626"/>
      <c r="AB19" s="626"/>
      <c r="AC19" s="626"/>
      <c r="AD19" s="627">
        <v>2247</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11075</v>
      </c>
      <c r="BH19" s="624"/>
      <c r="BI19" s="624"/>
      <c r="BJ19" s="624"/>
      <c r="BK19" s="624"/>
      <c r="BL19" s="624"/>
      <c r="BM19" s="624"/>
      <c r="BN19" s="625"/>
      <c r="BO19" s="626">
        <v>1.7</v>
      </c>
      <c r="BP19" s="626"/>
      <c r="BQ19" s="626"/>
      <c r="BR19" s="626"/>
      <c r="BS19" s="627" t="s">
        <v>178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249</v>
      </c>
      <c r="DA19" s="626"/>
      <c r="DB19" s="626"/>
      <c r="DC19" s="626"/>
      <c r="DD19" s="632" t="s">
        <v>178</v>
      </c>
      <c r="DE19" s="624"/>
      <c r="DF19" s="624"/>
      <c r="DG19" s="624"/>
      <c r="DH19" s="624"/>
      <c r="DI19" s="624"/>
      <c r="DJ19" s="624"/>
      <c r="DK19" s="624"/>
      <c r="DL19" s="624"/>
      <c r="DM19" s="624"/>
      <c r="DN19" s="624"/>
      <c r="DO19" s="624"/>
      <c r="DP19" s="625"/>
      <c r="DQ19" s="632" t="s">
        <v>178</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178</v>
      </c>
      <c r="S20" s="624"/>
      <c r="T20" s="624"/>
      <c r="U20" s="624"/>
      <c r="V20" s="624"/>
      <c r="W20" s="624"/>
      <c r="X20" s="624"/>
      <c r="Y20" s="625"/>
      <c r="Z20" s="626" t="s">
        <v>249</v>
      </c>
      <c r="AA20" s="626"/>
      <c r="AB20" s="626"/>
      <c r="AC20" s="626"/>
      <c r="AD20" s="627" t="s">
        <v>243</v>
      </c>
      <c r="AE20" s="627"/>
      <c r="AF20" s="627"/>
      <c r="AG20" s="627"/>
      <c r="AH20" s="627"/>
      <c r="AI20" s="627"/>
      <c r="AJ20" s="627"/>
      <c r="AK20" s="627"/>
      <c r="AL20" s="628" t="s">
        <v>178</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11075</v>
      </c>
      <c r="BH20" s="624"/>
      <c r="BI20" s="624"/>
      <c r="BJ20" s="624"/>
      <c r="BK20" s="624"/>
      <c r="BL20" s="624"/>
      <c r="BM20" s="624"/>
      <c r="BN20" s="625"/>
      <c r="BO20" s="626">
        <v>1.7</v>
      </c>
      <c r="BP20" s="626"/>
      <c r="BQ20" s="626"/>
      <c r="BR20" s="626"/>
      <c r="BS20" s="627" t="s">
        <v>178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6132272</v>
      </c>
      <c r="CS20" s="624"/>
      <c r="CT20" s="624"/>
      <c r="CU20" s="624"/>
      <c r="CV20" s="624"/>
      <c r="CW20" s="624"/>
      <c r="CX20" s="624"/>
      <c r="CY20" s="625"/>
      <c r="CZ20" s="626">
        <v>100</v>
      </c>
      <c r="DA20" s="626"/>
      <c r="DB20" s="626"/>
      <c r="DC20" s="626"/>
      <c r="DD20" s="632">
        <v>487764</v>
      </c>
      <c r="DE20" s="624"/>
      <c r="DF20" s="624"/>
      <c r="DG20" s="624"/>
      <c r="DH20" s="624"/>
      <c r="DI20" s="624"/>
      <c r="DJ20" s="624"/>
      <c r="DK20" s="624"/>
      <c r="DL20" s="624"/>
      <c r="DM20" s="624"/>
      <c r="DN20" s="624"/>
      <c r="DO20" s="624"/>
      <c r="DP20" s="625"/>
      <c r="DQ20" s="632">
        <v>4007772</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3013441</v>
      </c>
      <c r="S21" s="624"/>
      <c r="T21" s="624"/>
      <c r="U21" s="624"/>
      <c r="V21" s="624"/>
      <c r="W21" s="624"/>
      <c r="X21" s="624"/>
      <c r="Y21" s="625"/>
      <c r="Z21" s="626">
        <v>45.6</v>
      </c>
      <c r="AA21" s="626"/>
      <c r="AB21" s="626"/>
      <c r="AC21" s="626"/>
      <c r="AD21" s="627">
        <v>2549272</v>
      </c>
      <c r="AE21" s="627"/>
      <c r="AF21" s="627"/>
      <c r="AG21" s="627"/>
      <c r="AH21" s="627"/>
      <c r="AI21" s="627"/>
      <c r="AJ21" s="627"/>
      <c r="AK21" s="627"/>
      <c r="AL21" s="628">
        <v>73.8</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11075</v>
      </c>
      <c r="BH21" s="624"/>
      <c r="BI21" s="624"/>
      <c r="BJ21" s="624"/>
      <c r="BK21" s="624"/>
      <c r="BL21" s="624"/>
      <c r="BM21" s="624"/>
      <c r="BN21" s="625"/>
      <c r="BO21" s="626">
        <v>1.7</v>
      </c>
      <c r="BP21" s="626"/>
      <c r="BQ21" s="626"/>
      <c r="BR21" s="626"/>
      <c r="BS21" s="627" t="s">
        <v>178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2549272</v>
      </c>
      <c r="S22" s="624"/>
      <c r="T22" s="624"/>
      <c r="U22" s="624"/>
      <c r="V22" s="624"/>
      <c r="W22" s="624"/>
      <c r="X22" s="624"/>
      <c r="Y22" s="625"/>
      <c r="Z22" s="626">
        <v>38.6</v>
      </c>
      <c r="AA22" s="626"/>
      <c r="AB22" s="626"/>
      <c r="AC22" s="626"/>
      <c r="AD22" s="627">
        <v>2549272</v>
      </c>
      <c r="AE22" s="627"/>
      <c r="AF22" s="627"/>
      <c r="AG22" s="627"/>
      <c r="AH22" s="627"/>
      <c r="AI22" s="627"/>
      <c r="AJ22" s="627"/>
      <c r="AK22" s="627"/>
      <c r="AL22" s="628">
        <v>73.8</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178</v>
      </c>
      <c r="BH22" s="624"/>
      <c r="BI22" s="624"/>
      <c r="BJ22" s="624"/>
      <c r="BK22" s="624"/>
      <c r="BL22" s="624"/>
      <c r="BM22" s="624"/>
      <c r="BN22" s="625"/>
      <c r="BO22" s="626" t="s">
        <v>249</v>
      </c>
      <c r="BP22" s="626"/>
      <c r="BQ22" s="626"/>
      <c r="BR22" s="626"/>
      <c r="BS22" s="627" t="s">
        <v>178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464167</v>
      </c>
      <c r="S23" s="624"/>
      <c r="T23" s="624"/>
      <c r="U23" s="624"/>
      <c r="V23" s="624"/>
      <c r="W23" s="624"/>
      <c r="X23" s="624"/>
      <c r="Y23" s="625"/>
      <c r="Z23" s="626">
        <v>7</v>
      </c>
      <c r="AA23" s="626"/>
      <c r="AB23" s="626"/>
      <c r="AC23" s="626"/>
      <c r="AD23" s="627" t="s">
        <v>249</v>
      </c>
      <c r="AE23" s="627"/>
      <c r="AF23" s="627"/>
      <c r="AG23" s="627"/>
      <c r="AH23" s="627"/>
      <c r="AI23" s="627"/>
      <c r="AJ23" s="627"/>
      <c r="AK23" s="627"/>
      <c r="AL23" s="628" t="s">
        <v>178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249</v>
      </c>
      <c r="BH23" s="624"/>
      <c r="BI23" s="624"/>
      <c r="BJ23" s="624"/>
      <c r="BK23" s="624"/>
      <c r="BL23" s="624"/>
      <c r="BM23" s="624"/>
      <c r="BN23" s="625"/>
      <c r="BO23" s="626" t="s">
        <v>178</v>
      </c>
      <c r="BP23" s="626"/>
      <c r="BQ23" s="626"/>
      <c r="BR23" s="626"/>
      <c r="BS23" s="627" t="s">
        <v>178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2</v>
      </c>
      <c r="S24" s="624"/>
      <c r="T24" s="624"/>
      <c r="U24" s="624"/>
      <c r="V24" s="624"/>
      <c r="W24" s="624"/>
      <c r="X24" s="624"/>
      <c r="Y24" s="625"/>
      <c r="Z24" s="626">
        <v>0</v>
      </c>
      <c r="AA24" s="626"/>
      <c r="AB24" s="626"/>
      <c r="AC24" s="626"/>
      <c r="AD24" s="627" t="s">
        <v>178</v>
      </c>
      <c r="AE24" s="627"/>
      <c r="AF24" s="627"/>
      <c r="AG24" s="627"/>
      <c r="AH24" s="627"/>
      <c r="AI24" s="627"/>
      <c r="AJ24" s="627"/>
      <c r="AK24" s="627"/>
      <c r="AL24" s="628" t="s">
        <v>249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178</v>
      </c>
      <c r="BH24" s="624"/>
      <c r="BI24" s="624"/>
      <c r="BJ24" s="624"/>
      <c r="BK24" s="624"/>
      <c r="BL24" s="624"/>
      <c r="BM24" s="624"/>
      <c r="BN24" s="625"/>
      <c r="BO24" s="626" t="s">
        <v>178</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1799194</v>
      </c>
      <c r="CS24" s="613"/>
      <c r="CT24" s="613"/>
      <c r="CU24" s="613"/>
      <c r="CV24" s="613"/>
      <c r="CW24" s="613"/>
      <c r="CX24" s="613"/>
      <c r="CY24" s="614"/>
      <c r="CZ24" s="617">
        <v>29.3</v>
      </c>
      <c r="DA24" s="618"/>
      <c r="DB24" s="618"/>
      <c r="DC24" s="634"/>
      <c r="DD24" s="658">
        <v>1524479</v>
      </c>
      <c r="DE24" s="613"/>
      <c r="DF24" s="613"/>
      <c r="DG24" s="613"/>
      <c r="DH24" s="613"/>
      <c r="DI24" s="613"/>
      <c r="DJ24" s="613"/>
      <c r="DK24" s="614"/>
      <c r="DL24" s="658">
        <v>1515480</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3907678</v>
      </c>
      <c r="S25" s="624"/>
      <c r="T25" s="624"/>
      <c r="U25" s="624"/>
      <c r="V25" s="624"/>
      <c r="W25" s="624"/>
      <c r="X25" s="624"/>
      <c r="Y25" s="625"/>
      <c r="Z25" s="626">
        <v>59.1</v>
      </c>
      <c r="AA25" s="626"/>
      <c r="AB25" s="626"/>
      <c r="AC25" s="626"/>
      <c r="AD25" s="627">
        <v>3443509</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249</v>
      </c>
      <c r="BH25" s="624"/>
      <c r="BI25" s="624"/>
      <c r="BJ25" s="624"/>
      <c r="BK25" s="624"/>
      <c r="BL25" s="624"/>
      <c r="BM25" s="624"/>
      <c r="BN25" s="625"/>
      <c r="BO25" s="626" t="s">
        <v>178</v>
      </c>
      <c r="BP25" s="626"/>
      <c r="BQ25" s="626"/>
      <c r="BR25" s="626"/>
      <c r="BS25" s="627" t="s">
        <v>178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902837</v>
      </c>
      <c r="CS25" s="655"/>
      <c r="CT25" s="655"/>
      <c r="CU25" s="655"/>
      <c r="CV25" s="655"/>
      <c r="CW25" s="655"/>
      <c r="CX25" s="655"/>
      <c r="CY25" s="656"/>
      <c r="CZ25" s="628">
        <v>14.7</v>
      </c>
      <c r="DA25" s="653"/>
      <c r="DB25" s="653"/>
      <c r="DC25" s="657"/>
      <c r="DD25" s="632">
        <v>844176</v>
      </c>
      <c r="DE25" s="655"/>
      <c r="DF25" s="655"/>
      <c r="DG25" s="655"/>
      <c r="DH25" s="655"/>
      <c r="DI25" s="655"/>
      <c r="DJ25" s="655"/>
      <c r="DK25" s="656"/>
      <c r="DL25" s="632">
        <v>842635</v>
      </c>
      <c r="DM25" s="655"/>
      <c r="DN25" s="655"/>
      <c r="DO25" s="655"/>
      <c r="DP25" s="655"/>
      <c r="DQ25" s="655"/>
      <c r="DR25" s="655"/>
      <c r="DS25" s="655"/>
      <c r="DT25" s="655"/>
      <c r="DU25" s="655"/>
      <c r="DV25" s="656"/>
      <c r="DW25" s="628">
        <v>24.2</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831</v>
      </c>
      <c r="S26" s="624"/>
      <c r="T26" s="624"/>
      <c r="U26" s="624"/>
      <c r="V26" s="624"/>
      <c r="W26" s="624"/>
      <c r="X26" s="624"/>
      <c r="Y26" s="625"/>
      <c r="Z26" s="626">
        <v>0</v>
      </c>
      <c r="AA26" s="626"/>
      <c r="AB26" s="626"/>
      <c r="AC26" s="626"/>
      <c r="AD26" s="627">
        <v>831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178</v>
      </c>
      <c r="BH26" s="624"/>
      <c r="BI26" s="624"/>
      <c r="BJ26" s="624"/>
      <c r="BK26" s="624"/>
      <c r="BL26" s="624"/>
      <c r="BM26" s="624"/>
      <c r="BN26" s="625"/>
      <c r="BO26" s="626" t="s">
        <v>178</v>
      </c>
      <c r="BP26" s="626"/>
      <c r="BQ26" s="626"/>
      <c r="BR26" s="626"/>
      <c r="BS26" s="627" t="s">
        <v>249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517909</v>
      </c>
      <c r="CS26" s="624"/>
      <c r="CT26" s="624"/>
      <c r="CU26" s="624"/>
      <c r="CV26" s="624"/>
      <c r="CW26" s="624"/>
      <c r="CX26" s="624"/>
      <c r="CY26" s="625"/>
      <c r="CZ26" s="628">
        <v>8.4</v>
      </c>
      <c r="DA26" s="653"/>
      <c r="DB26" s="653"/>
      <c r="DC26" s="657"/>
      <c r="DD26" s="632">
        <v>479144</v>
      </c>
      <c r="DE26" s="624"/>
      <c r="DF26" s="624"/>
      <c r="DG26" s="624"/>
      <c r="DH26" s="624"/>
      <c r="DI26" s="624"/>
      <c r="DJ26" s="624"/>
      <c r="DK26" s="625"/>
      <c r="DL26" s="632" t="s">
        <v>249</v>
      </c>
      <c r="DM26" s="624"/>
      <c r="DN26" s="624"/>
      <c r="DO26" s="624"/>
      <c r="DP26" s="624"/>
      <c r="DQ26" s="624"/>
      <c r="DR26" s="624"/>
      <c r="DS26" s="624"/>
      <c r="DT26" s="624"/>
      <c r="DU26" s="624"/>
      <c r="DV26" s="625"/>
      <c r="DW26" s="628" t="s">
        <v>249</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9364</v>
      </c>
      <c r="S27" s="624"/>
      <c r="T27" s="624"/>
      <c r="U27" s="624"/>
      <c r="V27" s="624"/>
      <c r="W27" s="624"/>
      <c r="X27" s="624"/>
      <c r="Y27" s="625"/>
      <c r="Z27" s="626">
        <v>0.1</v>
      </c>
      <c r="AA27" s="626"/>
      <c r="AB27" s="626"/>
      <c r="AC27" s="626"/>
      <c r="AD27" s="627" t="s">
        <v>178</v>
      </c>
      <c r="AE27" s="627"/>
      <c r="AF27" s="627"/>
      <c r="AG27" s="627"/>
      <c r="AH27" s="627"/>
      <c r="AI27" s="627"/>
      <c r="AJ27" s="627"/>
      <c r="AK27" s="627"/>
      <c r="AL27" s="628" t="s">
        <v>178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658383</v>
      </c>
      <c r="BH27" s="624"/>
      <c r="BI27" s="624"/>
      <c r="BJ27" s="624"/>
      <c r="BK27" s="624"/>
      <c r="BL27" s="624"/>
      <c r="BM27" s="624"/>
      <c r="BN27" s="625"/>
      <c r="BO27" s="626">
        <v>100</v>
      </c>
      <c r="BP27" s="626"/>
      <c r="BQ27" s="626"/>
      <c r="BR27" s="626"/>
      <c r="BS27" s="627" t="s">
        <v>243</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289780</v>
      </c>
      <c r="CS27" s="655"/>
      <c r="CT27" s="655"/>
      <c r="CU27" s="655"/>
      <c r="CV27" s="655"/>
      <c r="CW27" s="655"/>
      <c r="CX27" s="655"/>
      <c r="CY27" s="656"/>
      <c r="CZ27" s="628">
        <v>4.7</v>
      </c>
      <c r="DA27" s="653"/>
      <c r="DB27" s="653"/>
      <c r="DC27" s="657"/>
      <c r="DD27" s="632">
        <v>99041</v>
      </c>
      <c r="DE27" s="655"/>
      <c r="DF27" s="655"/>
      <c r="DG27" s="655"/>
      <c r="DH27" s="655"/>
      <c r="DI27" s="655"/>
      <c r="DJ27" s="655"/>
      <c r="DK27" s="656"/>
      <c r="DL27" s="632">
        <v>91583</v>
      </c>
      <c r="DM27" s="655"/>
      <c r="DN27" s="655"/>
      <c r="DO27" s="655"/>
      <c r="DP27" s="655"/>
      <c r="DQ27" s="655"/>
      <c r="DR27" s="655"/>
      <c r="DS27" s="655"/>
      <c r="DT27" s="655"/>
      <c r="DU27" s="655"/>
      <c r="DV27" s="656"/>
      <c r="DW27" s="628">
        <v>2.6</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83556</v>
      </c>
      <c r="S28" s="624"/>
      <c r="T28" s="624"/>
      <c r="U28" s="624"/>
      <c r="V28" s="624"/>
      <c r="W28" s="624"/>
      <c r="X28" s="624"/>
      <c r="Y28" s="625"/>
      <c r="Z28" s="626">
        <v>1.3</v>
      </c>
      <c r="AA28" s="626"/>
      <c r="AB28" s="626"/>
      <c r="AC28" s="626"/>
      <c r="AD28" s="627">
        <v>3417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606577</v>
      </c>
      <c r="CS28" s="624"/>
      <c r="CT28" s="624"/>
      <c r="CU28" s="624"/>
      <c r="CV28" s="624"/>
      <c r="CW28" s="624"/>
      <c r="CX28" s="624"/>
      <c r="CY28" s="625"/>
      <c r="CZ28" s="628">
        <v>9.9</v>
      </c>
      <c r="DA28" s="653"/>
      <c r="DB28" s="653"/>
      <c r="DC28" s="657"/>
      <c r="DD28" s="632">
        <v>581262</v>
      </c>
      <c r="DE28" s="624"/>
      <c r="DF28" s="624"/>
      <c r="DG28" s="624"/>
      <c r="DH28" s="624"/>
      <c r="DI28" s="624"/>
      <c r="DJ28" s="624"/>
      <c r="DK28" s="625"/>
      <c r="DL28" s="632">
        <v>581262</v>
      </c>
      <c r="DM28" s="624"/>
      <c r="DN28" s="624"/>
      <c r="DO28" s="624"/>
      <c r="DP28" s="624"/>
      <c r="DQ28" s="624"/>
      <c r="DR28" s="624"/>
      <c r="DS28" s="624"/>
      <c r="DT28" s="624"/>
      <c r="DU28" s="624"/>
      <c r="DV28" s="625"/>
      <c r="DW28" s="628">
        <v>16.7</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10555</v>
      </c>
      <c r="S29" s="624"/>
      <c r="T29" s="624"/>
      <c r="U29" s="624"/>
      <c r="V29" s="624"/>
      <c r="W29" s="624"/>
      <c r="X29" s="624"/>
      <c r="Y29" s="625"/>
      <c r="Z29" s="626">
        <v>0.2</v>
      </c>
      <c r="AA29" s="626"/>
      <c r="AB29" s="626"/>
      <c r="AC29" s="626"/>
      <c r="AD29" s="627" t="s">
        <v>178</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606494</v>
      </c>
      <c r="CS29" s="655"/>
      <c r="CT29" s="655"/>
      <c r="CU29" s="655"/>
      <c r="CV29" s="655"/>
      <c r="CW29" s="655"/>
      <c r="CX29" s="655"/>
      <c r="CY29" s="656"/>
      <c r="CZ29" s="628">
        <v>9.9</v>
      </c>
      <c r="DA29" s="653"/>
      <c r="DB29" s="653"/>
      <c r="DC29" s="657"/>
      <c r="DD29" s="632">
        <v>581179</v>
      </c>
      <c r="DE29" s="655"/>
      <c r="DF29" s="655"/>
      <c r="DG29" s="655"/>
      <c r="DH29" s="655"/>
      <c r="DI29" s="655"/>
      <c r="DJ29" s="655"/>
      <c r="DK29" s="656"/>
      <c r="DL29" s="632">
        <v>581179</v>
      </c>
      <c r="DM29" s="655"/>
      <c r="DN29" s="655"/>
      <c r="DO29" s="655"/>
      <c r="DP29" s="655"/>
      <c r="DQ29" s="655"/>
      <c r="DR29" s="655"/>
      <c r="DS29" s="655"/>
      <c r="DT29" s="655"/>
      <c r="DU29" s="655"/>
      <c r="DV29" s="656"/>
      <c r="DW29" s="628">
        <v>16.7</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632131</v>
      </c>
      <c r="S30" s="624"/>
      <c r="T30" s="624"/>
      <c r="U30" s="624"/>
      <c r="V30" s="624"/>
      <c r="W30" s="624"/>
      <c r="X30" s="624"/>
      <c r="Y30" s="625"/>
      <c r="Z30" s="626">
        <v>9.6</v>
      </c>
      <c r="AA30" s="626"/>
      <c r="AB30" s="626"/>
      <c r="AC30" s="626"/>
      <c r="AD30" s="627" t="s">
        <v>178</v>
      </c>
      <c r="AE30" s="627"/>
      <c r="AF30" s="627"/>
      <c r="AG30" s="627"/>
      <c r="AH30" s="627"/>
      <c r="AI30" s="627"/>
      <c r="AJ30" s="627"/>
      <c r="AK30" s="627"/>
      <c r="AL30" s="628" t="s">
        <v>249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597517</v>
      </c>
      <c r="CS30" s="624"/>
      <c r="CT30" s="624"/>
      <c r="CU30" s="624"/>
      <c r="CV30" s="624"/>
      <c r="CW30" s="624"/>
      <c r="CX30" s="624"/>
      <c r="CY30" s="625"/>
      <c r="CZ30" s="628">
        <v>9.6999999999999993</v>
      </c>
      <c r="DA30" s="653"/>
      <c r="DB30" s="653"/>
      <c r="DC30" s="657"/>
      <c r="DD30" s="632">
        <v>572202</v>
      </c>
      <c r="DE30" s="624"/>
      <c r="DF30" s="624"/>
      <c r="DG30" s="624"/>
      <c r="DH30" s="624"/>
      <c r="DI30" s="624"/>
      <c r="DJ30" s="624"/>
      <c r="DK30" s="625"/>
      <c r="DL30" s="632">
        <v>572202</v>
      </c>
      <c r="DM30" s="624"/>
      <c r="DN30" s="624"/>
      <c r="DO30" s="624"/>
      <c r="DP30" s="624"/>
      <c r="DQ30" s="624"/>
      <c r="DR30" s="624"/>
      <c r="DS30" s="624"/>
      <c r="DT30" s="624"/>
      <c r="DU30" s="624"/>
      <c r="DV30" s="625"/>
      <c r="DW30" s="628">
        <v>16.399999999999999</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178</v>
      </c>
      <c r="S31" s="624"/>
      <c r="T31" s="624"/>
      <c r="U31" s="624"/>
      <c r="V31" s="624"/>
      <c r="W31" s="624"/>
      <c r="X31" s="624"/>
      <c r="Y31" s="625"/>
      <c r="Z31" s="626" t="s">
        <v>178</v>
      </c>
      <c r="AA31" s="626"/>
      <c r="AB31" s="626"/>
      <c r="AC31" s="626"/>
      <c r="AD31" s="627" t="s">
        <v>178</v>
      </c>
      <c r="AE31" s="627"/>
      <c r="AF31" s="627"/>
      <c r="AG31" s="627"/>
      <c r="AH31" s="627"/>
      <c r="AI31" s="627"/>
      <c r="AJ31" s="627"/>
      <c r="AK31" s="627"/>
      <c r="AL31" s="628" t="s">
        <v>249</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99.6</v>
      </c>
      <c r="BH31" s="667"/>
      <c r="BI31" s="667"/>
      <c r="BJ31" s="667"/>
      <c r="BK31" s="667"/>
      <c r="BL31" s="667"/>
      <c r="BM31" s="618">
        <v>98.7</v>
      </c>
      <c r="BN31" s="667"/>
      <c r="BO31" s="667"/>
      <c r="BP31" s="667"/>
      <c r="BQ31" s="668"/>
      <c r="BR31" s="679">
        <v>99.6</v>
      </c>
      <c r="BS31" s="667"/>
      <c r="BT31" s="667"/>
      <c r="BU31" s="667"/>
      <c r="BV31" s="667"/>
      <c r="BW31" s="667"/>
      <c r="BX31" s="618">
        <v>98.6</v>
      </c>
      <c r="BY31" s="667"/>
      <c r="BZ31" s="667"/>
      <c r="CA31" s="667"/>
      <c r="CB31" s="668"/>
      <c r="CD31" s="661"/>
      <c r="CE31" s="662"/>
      <c r="CF31" s="620" t="s">
        <v>318</v>
      </c>
      <c r="CG31" s="621"/>
      <c r="CH31" s="621"/>
      <c r="CI31" s="621"/>
      <c r="CJ31" s="621"/>
      <c r="CK31" s="621"/>
      <c r="CL31" s="621"/>
      <c r="CM31" s="621"/>
      <c r="CN31" s="621"/>
      <c r="CO31" s="621"/>
      <c r="CP31" s="621"/>
      <c r="CQ31" s="622"/>
      <c r="CR31" s="623">
        <v>8977</v>
      </c>
      <c r="CS31" s="655"/>
      <c r="CT31" s="655"/>
      <c r="CU31" s="655"/>
      <c r="CV31" s="655"/>
      <c r="CW31" s="655"/>
      <c r="CX31" s="655"/>
      <c r="CY31" s="656"/>
      <c r="CZ31" s="628">
        <v>0.1</v>
      </c>
      <c r="DA31" s="653"/>
      <c r="DB31" s="653"/>
      <c r="DC31" s="657"/>
      <c r="DD31" s="632">
        <v>8977</v>
      </c>
      <c r="DE31" s="655"/>
      <c r="DF31" s="655"/>
      <c r="DG31" s="655"/>
      <c r="DH31" s="655"/>
      <c r="DI31" s="655"/>
      <c r="DJ31" s="655"/>
      <c r="DK31" s="656"/>
      <c r="DL31" s="632">
        <v>8977</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627312</v>
      </c>
      <c r="S32" s="624"/>
      <c r="T32" s="624"/>
      <c r="U32" s="624"/>
      <c r="V32" s="624"/>
      <c r="W32" s="624"/>
      <c r="X32" s="624"/>
      <c r="Y32" s="625"/>
      <c r="Z32" s="626">
        <v>9.5</v>
      </c>
      <c r="AA32" s="626"/>
      <c r="AB32" s="626"/>
      <c r="AC32" s="626"/>
      <c r="AD32" s="627" t="s">
        <v>178</v>
      </c>
      <c r="AE32" s="627"/>
      <c r="AF32" s="627"/>
      <c r="AG32" s="627"/>
      <c r="AH32" s="627"/>
      <c r="AI32" s="627"/>
      <c r="AJ32" s="627"/>
      <c r="AK32" s="627"/>
      <c r="AL32" s="628" t="s">
        <v>178</v>
      </c>
      <c r="AM32" s="629"/>
      <c r="AN32" s="629"/>
      <c r="AO32" s="630"/>
      <c r="AP32" s="671"/>
      <c r="AQ32" s="672"/>
      <c r="AR32" s="672"/>
      <c r="AS32" s="672"/>
      <c r="AT32" s="676"/>
      <c r="AU32" s="214" t="s">
        <v>320</v>
      </c>
      <c r="AX32" s="620" t="s">
        <v>321</v>
      </c>
      <c r="AY32" s="621"/>
      <c r="AZ32" s="621"/>
      <c r="BA32" s="621"/>
      <c r="BB32" s="621"/>
      <c r="BC32" s="621"/>
      <c r="BD32" s="621"/>
      <c r="BE32" s="621"/>
      <c r="BF32" s="622"/>
      <c r="BG32" s="680">
        <v>99.8</v>
      </c>
      <c r="BH32" s="655"/>
      <c r="BI32" s="655"/>
      <c r="BJ32" s="655"/>
      <c r="BK32" s="655"/>
      <c r="BL32" s="655"/>
      <c r="BM32" s="629">
        <v>99.5</v>
      </c>
      <c r="BN32" s="655"/>
      <c r="BO32" s="655"/>
      <c r="BP32" s="655"/>
      <c r="BQ32" s="678"/>
      <c r="BR32" s="680">
        <v>99.9</v>
      </c>
      <c r="BS32" s="655"/>
      <c r="BT32" s="655"/>
      <c r="BU32" s="655"/>
      <c r="BV32" s="655"/>
      <c r="BW32" s="655"/>
      <c r="BX32" s="629">
        <v>99.5</v>
      </c>
      <c r="BY32" s="655"/>
      <c r="BZ32" s="655"/>
      <c r="CA32" s="655"/>
      <c r="CB32" s="678"/>
      <c r="CD32" s="663"/>
      <c r="CE32" s="664"/>
      <c r="CF32" s="620" t="s">
        <v>322</v>
      </c>
      <c r="CG32" s="621"/>
      <c r="CH32" s="621"/>
      <c r="CI32" s="621"/>
      <c r="CJ32" s="621"/>
      <c r="CK32" s="621"/>
      <c r="CL32" s="621"/>
      <c r="CM32" s="621"/>
      <c r="CN32" s="621"/>
      <c r="CO32" s="621"/>
      <c r="CP32" s="621"/>
      <c r="CQ32" s="622"/>
      <c r="CR32" s="623">
        <v>83</v>
      </c>
      <c r="CS32" s="624"/>
      <c r="CT32" s="624"/>
      <c r="CU32" s="624"/>
      <c r="CV32" s="624"/>
      <c r="CW32" s="624"/>
      <c r="CX32" s="624"/>
      <c r="CY32" s="625"/>
      <c r="CZ32" s="628">
        <v>0</v>
      </c>
      <c r="DA32" s="653"/>
      <c r="DB32" s="653"/>
      <c r="DC32" s="657"/>
      <c r="DD32" s="632">
        <v>83</v>
      </c>
      <c r="DE32" s="624"/>
      <c r="DF32" s="624"/>
      <c r="DG32" s="624"/>
      <c r="DH32" s="624"/>
      <c r="DI32" s="624"/>
      <c r="DJ32" s="624"/>
      <c r="DK32" s="625"/>
      <c r="DL32" s="632">
        <v>83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13110</v>
      </c>
      <c r="S33" s="624"/>
      <c r="T33" s="624"/>
      <c r="U33" s="624"/>
      <c r="V33" s="624"/>
      <c r="W33" s="624"/>
      <c r="X33" s="624"/>
      <c r="Y33" s="625"/>
      <c r="Z33" s="626">
        <v>0.2</v>
      </c>
      <c r="AA33" s="626"/>
      <c r="AB33" s="626"/>
      <c r="AC33" s="626"/>
      <c r="AD33" s="627">
        <v>7587</v>
      </c>
      <c r="AE33" s="627"/>
      <c r="AF33" s="627"/>
      <c r="AG33" s="627"/>
      <c r="AH33" s="627"/>
      <c r="AI33" s="627"/>
      <c r="AJ33" s="627"/>
      <c r="AK33" s="627"/>
      <c r="AL33" s="628">
        <v>0.2</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99.4</v>
      </c>
      <c r="BH33" s="682"/>
      <c r="BI33" s="682"/>
      <c r="BJ33" s="682"/>
      <c r="BK33" s="682"/>
      <c r="BL33" s="682"/>
      <c r="BM33" s="683">
        <v>98</v>
      </c>
      <c r="BN33" s="682"/>
      <c r="BO33" s="682"/>
      <c r="BP33" s="682"/>
      <c r="BQ33" s="684"/>
      <c r="BR33" s="681">
        <v>99.6</v>
      </c>
      <c r="BS33" s="682"/>
      <c r="BT33" s="682"/>
      <c r="BU33" s="682"/>
      <c r="BV33" s="682"/>
      <c r="BW33" s="682"/>
      <c r="BX33" s="683">
        <v>98.1</v>
      </c>
      <c r="BY33" s="682"/>
      <c r="BZ33" s="682"/>
      <c r="CA33" s="682"/>
      <c r="CB33" s="684"/>
      <c r="CD33" s="620" t="s">
        <v>325</v>
      </c>
      <c r="CE33" s="621"/>
      <c r="CF33" s="621"/>
      <c r="CG33" s="621"/>
      <c r="CH33" s="621"/>
      <c r="CI33" s="621"/>
      <c r="CJ33" s="621"/>
      <c r="CK33" s="621"/>
      <c r="CL33" s="621"/>
      <c r="CM33" s="621"/>
      <c r="CN33" s="621"/>
      <c r="CO33" s="621"/>
      <c r="CP33" s="621"/>
      <c r="CQ33" s="622"/>
      <c r="CR33" s="623">
        <v>3209238</v>
      </c>
      <c r="CS33" s="655"/>
      <c r="CT33" s="655"/>
      <c r="CU33" s="655"/>
      <c r="CV33" s="655"/>
      <c r="CW33" s="655"/>
      <c r="CX33" s="655"/>
      <c r="CY33" s="656"/>
      <c r="CZ33" s="628">
        <v>52.3</v>
      </c>
      <c r="DA33" s="653"/>
      <c r="DB33" s="653"/>
      <c r="DC33" s="657"/>
      <c r="DD33" s="632">
        <v>2243400</v>
      </c>
      <c r="DE33" s="655"/>
      <c r="DF33" s="655"/>
      <c r="DG33" s="655"/>
      <c r="DH33" s="655"/>
      <c r="DI33" s="655"/>
      <c r="DJ33" s="655"/>
      <c r="DK33" s="656"/>
      <c r="DL33" s="632">
        <v>1496223</v>
      </c>
      <c r="DM33" s="655"/>
      <c r="DN33" s="655"/>
      <c r="DO33" s="655"/>
      <c r="DP33" s="655"/>
      <c r="DQ33" s="655"/>
      <c r="DR33" s="655"/>
      <c r="DS33" s="655"/>
      <c r="DT33" s="655"/>
      <c r="DU33" s="655"/>
      <c r="DV33" s="656"/>
      <c r="DW33" s="628">
        <v>42.9</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81381</v>
      </c>
      <c r="S34" s="624"/>
      <c r="T34" s="624"/>
      <c r="U34" s="624"/>
      <c r="V34" s="624"/>
      <c r="W34" s="624"/>
      <c r="X34" s="624"/>
      <c r="Y34" s="625"/>
      <c r="Z34" s="626">
        <v>1.2</v>
      </c>
      <c r="AA34" s="626"/>
      <c r="AB34" s="626"/>
      <c r="AC34" s="626"/>
      <c r="AD34" s="627" t="s">
        <v>249</v>
      </c>
      <c r="AE34" s="627"/>
      <c r="AF34" s="627"/>
      <c r="AG34" s="627"/>
      <c r="AH34" s="627"/>
      <c r="AI34" s="627"/>
      <c r="AJ34" s="627"/>
      <c r="AK34" s="627"/>
      <c r="AL34" s="628" t="s">
        <v>178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1308458</v>
      </c>
      <c r="CS34" s="624"/>
      <c r="CT34" s="624"/>
      <c r="CU34" s="624"/>
      <c r="CV34" s="624"/>
      <c r="CW34" s="624"/>
      <c r="CX34" s="624"/>
      <c r="CY34" s="625"/>
      <c r="CZ34" s="628">
        <v>21.3</v>
      </c>
      <c r="DA34" s="653"/>
      <c r="DB34" s="653"/>
      <c r="DC34" s="657"/>
      <c r="DD34" s="632">
        <v>957230</v>
      </c>
      <c r="DE34" s="624"/>
      <c r="DF34" s="624"/>
      <c r="DG34" s="624"/>
      <c r="DH34" s="624"/>
      <c r="DI34" s="624"/>
      <c r="DJ34" s="624"/>
      <c r="DK34" s="625"/>
      <c r="DL34" s="632">
        <v>700193</v>
      </c>
      <c r="DM34" s="624"/>
      <c r="DN34" s="624"/>
      <c r="DO34" s="624"/>
      <c r="DP34" s="624"/>
      <c r="DQ34" s="624"/>
      <c r="DR34" s="624"/>
      <c r="DS34" s="624"/>
      <c r="DT34" s="624"/>
      <c r="DU34" s="624"/>
      <c r="DV34" s="625"/>
      <c r="DW34" s="628">
        <v>20.100000000000001</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68413</v>
      </c>
      <c r="S35" s="624"/>
      <c r="T35" s="624"/>
      <c r="U35" s="624"/>
      <c r="V35" s="624"/>
      <c r="W35" s="624"/>
      <c r="X35" s="624"/>
      <c r="Y35" s="625"/>
      <c r="Z35" s="626">
        <v>1</v>
      </c>
      <c r="AA35" s="626"/>
      <c r="AB35" s="626"/>
      <c r="AC35" s="626"/>
      <c r="AD35" s="627" t="s">
        <v>178</v>
      </c>
      <c r="AE35" s="627"/>
      <c r="AF35" s="627"/>
      <c r="AG35" s="627"/>
      <c r="AH35" s="627"/>
      <c r="AI35" s="627"/>
      <c r="AJ35" s="627"/>
      <c r="AK35" s="627"/>
      <c r="AL35" s="628" t="s">
        <v>249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258978</v>
      </c>
      <c r="CS35" s="655"/>
      <c r="CT35" s="655"/>
      <c r="CU35" s="655"/>
      <c r="CV35" s="655"/>
      <c r="CW35" s="655"/>
      <c r="CX35" s="655"/>
      <c r="CY35" s="656"/>
      <c r="CZ35" s="628">
        <v>4.2</v>
      </c>
      <c r="DA35" s="653"/>
      <c r="DB35" s="653"/>
      <c r="DC35" s="657"/>
      <c r="DD35" s="632">
        <v>188978</v>
      </c>
      <c r="DE35" s="655"/>
      <c r="DF35" s="655"/>
      <c r="DG35" s="655"/>
      <c r="DH35" s="655"/>
      <c r="DI35" s="655"/>
      <c r="DJ35" s="655"/>
      <c r="DK35" s="656"/>
      <c r="DL35" s="632">
        <v>132103</v>
      </c>
      <c r="DM35" s="655"/>
      <c r="DN35" s="655"/>
      <c r="DO35" s="655"/>
      <c r="DP35" s="655"/>
      <c r="DQ35" s="655"/>
      <c r="DR35" s="655"/>
      <c r="DS35" s="655"/>
      <c r="DT35" s="655"/>
      <c r="DU35" s="655"/>
      <c r="DV35" s="656"/>
      <c r="DW35" s="628">
        <v>3.8</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353996</v>
      </c>
      <c r="S36" s="624"/>
      <c r="T36" s="624"/>
      <c r="U36" s="624"/>
      <c r="V36" s="624"/>
      <c r="W36" s="624"/>
      <c r="X36" s="624"/>
      <c r="Y36" s="625"/>
      <c r="Z36" s="626">
        <v>5.4</v>
      </c>
      <c r="AA36" s="626"/>
      <c r="AB36" s="626"/>
      <c r="AC36" s="626"/>
      <c r="AD36" s="627" t="s">
        <v>249</v>
      </c>
      <c r="AE36" s="627"/>
      <c r="AF36" s="627"/>
      <c r="AG36" s="627"/>
      <c r="AH36" s="627"/>
      <c r="AI36" s="627"/>
      <c r="AJ36" s="627"/>
      <c r="AK36" s="627"/>
      <c r="AL36" s="628" t="s">
        <v>178</v>
      </c>
      <c r="AM36" s="629"/>
      <c r="AN36" s="629"/>
      <c r="AO36" s="630"/>
      <c r="AP36" s="222"/>
      <c r="AQ36" s="689" t="s">
        <v>333</v>
      </c>
      <c r="AR36" s="690"/>
      <c r="AS36" s="690"/>
      <c r="AT36" s="690"/>
      <c r="AU36" s="690"/>
      <c r="AV36" s="690"/>
      <c r="AW36" s="690"/>
      <c r="AX36" s="690"/>
      <c r="AY36" s="691"/>
      <c r="AZ36" s="612">
        <v>742006</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7672</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1152059</v>
      </c>
      <c r="CS36" s="624"/>
      <c r="CT36" s="624"/>
      <c r="CU36" s="624"/>
      <c r="CV36" s="624"/>
      <c r="CW36" s="624"/>
      <c r="CX36" s="624"/>
      <c r="CY36" s="625"/>
      <c r="CZ36" s="628">
        <v>18.8</v>
      </c>
      <c r="DA36" s="653"/>
      <c r="DB36" s="653"/>
      <c r="DC36" s="657"/>
      <c r="DD36" s="632">
        <v>811806</v>
      </c>
      <c r="DE36" s="624"/>
      <c r="DF36" s="624"/>
      <c r="DG36" s="624"/>
      <c r="DH36" s="624"/>
      <c r="DI36" s="624"/>
      <c r="DJ36" s="624"/>
      <c r="DK36" s="625"/>
      <c r="DL36" s="632">
        <v>391915</v>
      </c>
      <c r="DM36" s="624"/>
      <c r="DN36" s="624"/>
      <c r="DO36" s="624"/>
      <c r="DP36" s="624"/>
      <c r="DQ36" s="624"/>
      <c r="DR36" s="624"/>
      <c r="DS36" s="624"/>
      <c r="DT36" s="624"/>
      <c r="DU36" s="624"/>
      <c r="DV36" s="625"/>
      <c r="DW36" s="628">
        <v>11.2</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164928</v>
      </c>
      <c r="S37" s="624"/>
      <c r="T37" s="624"/>
      <c r="U37" s="624"/>
      <c r="V37" s="624"/>
      <c r="W37" s="624"/>
      <c r="X37" s="624"/>
      <c r="Y37" s="625"/>
      <c r="Z37" s="626">
        <v>2.5</v>
      </c>
      <c r="AA37" s="626"/>
      <c r="AB37" s="626"/>
      <c r="AC37" s="626"/>
      <c r="AD37" s="627">
        <v>317</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333000</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1698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18721</v>
      </c>
      <c r="CS37" s="655"/>
      <c r="CT37" s="655"/>
      <c r="CU37" s="655"/>
      <c r="CV37" s="655"/>
      <c r="CW37" s="655"/>
      <c r="CX37" s="655"/>
      <c r="CY37" s="656"/>
      <c r="CZ37" s="628">
        <v>0.3</v>
      </c>
      <c r="DA37" s="653"/>
      <c r="DB37" s="653"/>
      <c r="DC37" s="657"/>
      <c r="DD37" s="632">
        <v>18721</v>
      </c>
      <c r="DE37" s="655"/>
      <c r="DF37" s="655"/>
      <c r="DG37" s="655"/>
      <c r="DH37" s="655"/>
      <c r="DI37" s="655"/>
      <c r="DJ37" s="655"/>
      <c r="DK37" s="656"/>
      <c r="DL37" s="632">
        <v>16766</v>
      </c>
      <c r="DM37" s="655"/>
      <c r="DN37" s="655"/>
      <c r="DO37" s="655"/>
      <c r="DP37" s="655"/>
      <c r="DQ37" s="655"/>
      <c r="DR37" s="655"/>
      <c r="DS37" s="655"/>
      <c r="DT37" s="655"/>
      <c r="DU37" s="655"/>
      <c r="DV37" s="656"/>
      <c r="DW37" s="628">
        <v>0.5</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658700</v>
      </c>
      <c r="S38" s="624"/>
      <c r="T38" s="624"/>
      <c r="U38" s="624"/>
      <c r="V38" s="624"/>
      <c r="W38" s="624"/>
      <c r="X38" s="624"/>
      <c r="Y38" s="625"/>
      <c r="Z38" s="626">
        <v>10</v>
      </c>
      <c r="AA38" s="626"/>
      <c r="AB38" s="626"/>
      <c r="AC38" s="626"/>
      <c r="AD38" s="627" t="s">
        <v>178</v>
      </c>
      <c r="AE38" s="627"/>
      <c r="AF38" s="627"/>
      <c r="AG38" s="627"/>
      <c r="AH38" s="627"/>
      <c r="AI38" s="627"/>
      <c r="AJ38" s="627"/>
      <c r="AK38" s="627"/>
      <c r="AL38" s="628" t="s">
        <v>249</v>
      </c>
      <c r="AM38" s="629"/>
      <c r="AN38" s="629"/>
      <c r="AO38" s="630"/>
      <c r="AQ38" s="686" t="s">
        <v>341</v>
      </c>
      <c r="AR38" s="687"/>
      <c r="AS38" s="687"/>
      <c r="AT38" s="687"/>
      <c r="AU38" s="687"/>
      <c r="AV38" s="687"/>
      <c r="AW38" s="687"/>
      <c r="AX38" s="687"/>
      <c r="AY38" s="688"/>
      <c r="AZ38" s="623">
        <v>80972</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702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328034</v>
      </c>
      <c r="CS38" s="624"/>
      <c r="CT38" s="624"/>
      <c r="CU38" s="624"/>
      <c r="CV38" s="624"/>
      <c r="CW38" s="624"/>
      <c r="CX38" s="624"/>
      <c r="CY38" s="625"/>
      <c r="CZ38" s="628">
        <v>5.3</v>
      </c>
      <c r="DA38" s="653"/>
      <c r="DB38" s="653"/>
      <c r="DC38" s="657"/>
      <c r="DD38" s="632">
        <v>285386</v>
      </c>
      <c r="DE38" s="624"/>
      <c r="DF38" s="624"/>
      <c r="DG38" s="624"/>
      <c r="DH38" s="624"/>
      <c r="DI38" s="624"/>
      <c r="DJ38" s="624"/>
      <c r="DK38" s="625"/>
      <c r="DL38" s="632">
        <v>272012</v>
      </c>
      <c r="DM38" s="624"/>
      <c r="DN38" s="624"/>
      <c r="DO38" s="624"/>
      <c r="DP38" s="624"/>
      <c r="DQ38" s="624"/>
      <c r="DR38" s="624"/>
      <c r="DS38" s="624"/>
      <c r="DT38" s="624"/>
      <c r="DU38" s="624"/>
      <c r="DV38" s="625"/>
      <c r="DW38" s="628">
        <v>7.8</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178</v>
      </c>
      <c r="AA39" s="626"/>
      <c r="AB39" s="626"/>
      <c r="AC39" s="626"/>
      <c r="AD39" s="627" t="s">
        <v>178</v>
      </c>
      <c r="AE39" s="627"/>
      <c r="AF39" s="627"/>
      <c r="AG39" s="627"/>
      <c r="AH39" s="627"/>
      <c r="AI39" s="627"/>
      <c r="AJ39" s="627"/>
      <c r="AK39" s="627"/>
      <c r="AL39" s="628" t="s">
        <v>178</v>
      </c>
      <c r="AM39" s="629"/>
      <c r="AN39" s="629"/>
      <c r="AO39" s="630"/>
      <c r="AQ39" s="686" t="s">
        <v>345</v>
      </c>
      <c r="AR39" s="687"/>
      <c r="AS39" s="687"/>
      <c r="AT39" s="687"/>
      <c r="AU39" s="687"/>
      <c r="AV39" s="687"/>
      <c r="AW39" s="687"/>
      <c r="AX39" s="687"/>
      <c r="AY39" s="688"/>
      <c r="AZ39" s="623">
        <v>1500</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1053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54709</v>
      </c>
      <c r="CS39" s="655"/>
      <c r="CT39" s="655"/>
      <c r="CU39" s="655"/>
      <c r="CV39" s="655"/>
      <c r="CW39" s="655"/>
      <c r="CX39" s="655"/>
      <c r="CY39" s="656"/>
      <c r="CZ39" s="628">
        <v>0.9</v>
      </c>
      <c r="DA39" s="653"/>
      <c r="DB39" s="653"/>
      <c r="DC39" s="657"/>
      <c r="DD39" s="632" t="s">
        <v>178</v>
      </c>
      <c r="DE39" s="655"/>
      <c r="DF39" s="655"/>
      <c r="DG39" s="655"/>
      <c r="DH39" s="655"/>
      <c r="DI39" s="655"/>
      <c r="DJ39" s="655"/>
      <c r="DK39" s="656"/>
      <c r="DL39" s="632" t="s">
        <v>249</v>
      </c>
      <c r="DM39" s="655"/>
      <c r="DN39" s="655"/>
      <c r="DO39" s="655"/>
      <c r="DP39" s="655"/>
      <c r="DQ39" s="655"/>
      <c r="DR39" s="655"/>
      <c r="DS39" s="655"/>
      <c r="DT39" s="655"/>
      <c r="DU39" s="655"/>
      <c r="DV39" s="656"/>
      <c r="DW39" s="628" t="s">
        <v>243</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33200</v>
      </c>
      <c r="S40" s="624"/>
      <c r="T40" s="624"/>
      <c r="U40" s="624"/>
      <c r="V40" s="624"/>
      <c r="W40" s="624"/>
      <c r="X40" s="624"/>
      <c r="Y40" s="625"/>
      <c r="Z40" s="626">
        <v>0.5</v>
      </c>
      <c r="AA40" s="626"/>
      <c r="AB40" s="626"/>
      <c r="AC40" s="626"/>
      <c r="AD40" s="627" t="s">
        <v>178</v>
      </c>
      <c r="AE40" s="627"/>
      <c r="AF40" s="627"/>
      <c r="AG40" s="627"/>
      <c r="AH40" s="627"/>
      <c r="AI40" s="627"/>
      <c r="AJ40" s="627"/>
      <c r="AK40" s="627"/>
      <c r="AL40" s="628" t="s">
        <v>249</v>
      </c>
      <c r="AM40" s="629"/>
      <c r="AN40" s="629"/>
      <c r="AO40" s="630"/>
      <c r="AQ40" s="686" t="s">
        <v>349</v>
      </c>
      <c r="AR40" s="687"/>
      <c r="AS40" s="687"/>
      <c r="AT40" s="687"/>
      <c r="AU40" s="687"/>
      <c r="AV40" s="687"/>
      <c r="AW40" s="687"/>
      <c r="AX40" s="687"/>
      <c r="AY40" s="688"/>
      <c r="AZ40" s="623" t="s">
        <v>178</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74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107000</v>
      </c>
      <c r="CS40" s="624"/>
      <c r="CT40" s="624"/>
      <c r="CU40" s="624"/>
      <c r="CV40" s="624"/>
      <c r="CW40" s="624"/>
      <c r="CX40" s="624"/>
      <c r="CY40" s="625"/>
      <c r="CZ40" s="628">
        <v>1.7</v>
      </c>
      <c r="DA40" s="653"/>
      <c r="DB40" s="653"/>
      <c r="DC40" s="657"/>
      <c r="DD40" s="632" t="s">
        <v>243</v>
      </c>
      <c r="DE40" s="624"/>
      <c r="DF40" s="624"/>
      <c r="DG40" s="624"/>
      <c r="DH40" s="624"/>
      <c r="DI40" s="624"/>
      <c r="DJ40" s="624"/>
      <c r="DK40" s="625"/>
      <c r="DL40" s="632" t="s">
        <v>249</v>
      </c>
      <c r="DM40" s="624"/>
      <c r="DN40" s="624"/>
      <c r="DO40" s="624"/>
      <c r="DP40" s="624"/>
      <c r="DQ40" s="624"/>
      <c r="DR40" s="624"/>
      <c r="DS40" s="624"/>
      <c r="DT40" s="624"/>
      <c r="DU40" s="624"/>
      <c r="DV40" s="625"/>
      <c r="DW40" s="628" t="s">
        <v>178</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6611955</v>
      </c>
      <c r="S41" s="696"/>
      <c r="T41" s="696"/>
      <c r="U41" s="696"/>
      <c r="V41" s="696"/>
      <c r="W41" s="696"/>
      <c r="X41" s="696"/>
      <c r="Y41" s="700"/>
      <c r="Z41" s="701">
        <v>100</v>
      </c>
      <c r="AA41" s="701"/>
      <c r="AB41" s="701"/>
      <c r="AC41" s="701"/>
      <c r="AD41" s="702">
        <v>3455661</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57552</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178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178</v>
      </c>
      <c r="CS41" s="655"/>
      <c r="CT41" s="655"/>
      <c r="CU41" s="655"/>
      <c r="CV41" s="655"/>
      <c r="CW41" s="655"/>
      <c r="CX41" s="655"/>
      <c r="CY41" s="656"/>
      <c r="CZ41" s="628" t="s">
        <v>178</v>
      </c>
      <c r="DA41" s="653"/>
      <c r="DB41" s="653"/>
      <c r="DC41" s="657"/>
      <c r="DD41" s="632" t="s">
        <v>178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268982</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430</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1123840</v>
      </c>
      <c r="CS42" s="655"/>
      <c r="CT42" s="655"/>
      <c r="CU42" s="655"/>
      <c r="CV42" s="655"/>
      <c r="CW42" s="655"/>
      <c r="CX42" s="655"/>
      <c r="CY42" s="656"/>
      <c r="CZ42" s="628">
        <v>18.3</v>
      </c>
      <c r="DA42" s="653"/>
      <c r="DB42" s="653"/>
      <c r="DC42" s="657"/>
      <c r="DD42" s="632">
        <v>239893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21016</v>
      </c>
      <c r="CS43" s="655"/>
      <c r="CT43" s="655"/>
      <c r="CU43" s="655"/>
      <c r="CV43" s="655"/>
      <c r="CW43" s="655"/>
      <c r="CX43" s="655"/>
      <c r="CY43" s="656"/>
      <c r="CZ43" s="628">
        <v>0.3</v>
      </c>
      <c r="DA43" s="653"/>
      <c r="DB43" s="653"/>
      <c r="DC43" s="657"/>
      <c r="DD43" s="632">
        <v>21016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487764</v>
      </c>
      <c r="CS44" s="624"/>
      <c r="CT44" s="624"/>
      <c r="CU44" s="624"/>
      <c r="CV44" s="624"/>
      <c r="CW44" s="624"/>
      <c r="CX44" s="624"/>
      <c r="CY44" s="625"/>
      <c r="CZ44" s="628">
        <v>8</v>
      </c>
      <c r="DA44" s="629"/>
      <c r="DB44" s="629"/>
      <c r="DC44" s="635"/>
      <c r="DD44" s="632">
        <v>118781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165382</v>
      </c>
      <c r="CS45" s="655"/>
      <c r="CT45" s="655"/>
      <c r="CU45" s="655"/>
      <c r="CV45" s="655"/>
      <c r="CW45" s="655"/>
      <c r="CX45" s="655"/>
      <c r="CY45" s="656"/>
      <c r="CZ45" s="628">
        <v>2.7</v>
      </c>
      <c r="DA45" s="653"/>
      <c r="DB45" s="653"/>
      <c r="DC45" s="657"/>
      <c r="DD45" s="632">
        <v>1929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275818</v>
      </c>
      <c r="CS46" s="624"/>
      <c r="CT46" s="624"/>
      <c r="CU46" s="624"/>
      <c r="CV46" s="624"/>
      <c r="CW46" s="624"/>
      <c r="CX46" s="624"/>
      <c r="CY46" s="625"/>
      <c r="CZ46" s="628">
        <v>4.5</v>
      </c>
      <c r="DA46" s="629"/>
      <c r="DB46" s="629"/>
      <c r="DC46" s="635"/>
      <c r="DD46" s="632">
        <v>110678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v>636076</v>
      </c>
      <c r="CS47" s="655"/>
      <c r="CT47" s="655"/>
      <c r="CU47" s="655"/>
      <c r="CV47" s="655"/>
      <c r="CW47" s="655"/>
      <c r="CX47" s="655"/>
      <c r="CY47" s="656"/>
      <c r="CZ47" s="628">
        <v>10.4</v>
      </c>
      <c r="DA47" s="653"/>
      <c r="DB47" s="653"/>
      <c r="DC47" s="657"/>
      <c r="DD47" s="632">
        <v>121112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178</v>
      </c>
      <c r="CS48" s="624"/>
      <c r="CT48" s="624"/>
      <c r="CU48" s="624"/>
      <c r="CV48" s="624"/>
      <c r="CW48" s="624"/>
      <c r="CX48" s="624"/>
      <c r="CY48" s="625"/>
      <c r="CZ48" s="628" t="s">
        <v>178</v>
      </c>
      <c r="DA48" s="629"/>
      <c r="DB48" s="629"/>
      <c r="DC48" s="635"/>
      <c r="DD48" s="632" t="s">
        <v>178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6132272</v>
      </c>
      <c r="CS49" s="682"/>
      <c r="CT49" s="682"/>
      <c r="CU49" s="682"/>
      <c r="CV49" s="682"/>
      <c r="CW49" s="682"/>
      <c r="CX49" s="682"/>
      <c r="CY49" s="711"/>
      <c r="CZ49" s="703">
        <v>100</v>
      </c>
      <c r="DA49" s="712"/>
      <c r="DB49" s="712"/>
      <c r="DC49" s="713"/>
      <c r="DD49" s="714">
        <v>4007772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YBcHtMIk3GHTPl4DC5XF0XSI7JrHTHHiKfrR4O7myCetrHvymTd7PqUiG8DRPjgzywUZNuaEbWUdETrOGuD6w==" saltValue="Ftnx0SdSKpjTKuoX7l70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6619</v>
      </c>
      <c r="R7" s="753"/>
      <c r="S7" s="753"/>
      <c r="T7" s="753"/>
      <c r="U7" s="753"/>
      <c r="V7" s="753">
        <v>6139</v>
      </c>
      <c r="W7" s="753"/>
      <c r="X7" s="753"/>
      <c r="Y7" s="753"/>
      <c r="Z7" s="753"/>
      <c r="AA7" s="753">
        <v>480</v>
      </c>
      <c r="AB7" s="753"/>
      <c r="AC7" s="753"/>
      <c r="AD7" s="753"/>
      <c r="AE7" s="754"/>
      <c r="AF7" s="755">
        <v>192</v>
      </c>
      <c r="AG7" s="756"/>
      <c r="AH7" s="756"/>
      <c r="AI7" s="756"/>
      <c r="AJ7" s="757"/>
      <c r="AK7" s="758">
        <v>68</v>
      </c>
      <c r="AL7" s="759"/>
      <c r="AM7" s="759"/>
      <c r="AN7" s="759"/>
      <c r="AO7" s="759"/>
      <c r="AP7" s="759">
        <v>4949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t="s">
        <v>596</v>
      </c>
      <c r="CI7" s="744"/>
      <c r="CJ7" s="744"/>
      <c r="CK7" s="744"/>
      <c r="CL7" s="745"/>
      <c r="CM7" s="743">
        <v>30</v>
      </c>
      <c r="CN7" s="744"/>
      <c r="CO7" s="744"/>
      <c r="CP7" s="744"/>
      <c r="CQ7" s="745"/>
      <c r="CR7" s="743">
        <v>20</v>
      </c>
      <c r="CS7" s="744"/>
      <c r="CT7" s="744"/>
      <c r="CU7" s="744"/>
      <c r="CV7" s="745"/>
      <c r="CW7" s="743" t="s">
        <v>596</v>
      </c>
      <c r="CX7" s="744"/>
      <c r="CY7" s="744"/>
      <c r="CZ7" s="744"/>
      <c r="DA7" s="745"/>
      <c r="DB7" s="743" t="s">
        <v>596</v>
      </c>
      <c r="DC7" s="744"/>
      <c r="DD7" s="744"/>
      <c r="DE7" s="744"/>
      <c r="DF7" s="745"/>
      <c r="DG7" s="743" t="s">
        <v>596</v>
      </c>
      <c r="DH7" s="744"/>
      <c r="DI7" s="744"/>
      <c r="DJ7" s="744"/>
      <c r="DK7" s="745"/>
      <c r="DL7" s="743" t="s">
        <v>596</v>
      </c>
      <c r="DM7" s="744"/>
      <c r="DN7" s="744"/>
      <c r="DO7" s="744"/>
      <c r="DP7" s="745"/>
      <c r="DQ7" s="743" t="s">
        <v>596</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t="s">
        <v>596</v>
      </c>
      <c r="CI8" s="777"/>
      <c r="CJ8" s="777"/>
      <c r="CK8" s="777"/>
      <c r="CL8" s="778"/>
      <c r="CM8" s="776" t="s">
        <v>596</v>
      </c>
      <c r="CN8" s="777"/>
      <c r="CO8" s="777"/>
      <c r="CP8" s="777"/>
      <c r="CQ8" s="778"/>
      <c r="CR8" s="776">
        <v>6</v>
      </c>
      <c r="CS8" s="777"/>
      <c r="CT8" s="777"/>
      <c r="CU8" s="777"/>
      <c r="CV8" s="778"/>
      <c r="CW8" s="776" t="s">
        <v>596</v>
      </c>
      <c r="CX8" s="777"/>
      <c r="CY8" s="777"/>
      <c r="CZ8" s="777"/>
      <c r="DA8" s="778"/>
      <c r="DB8" s="776">
        <v>30</v>
      </c>
      <c r="DC8" s="777"/>
      <c r="DD8" s="777"/>
      <c r="DE8" s="777"/>
      <c r="DF8" s="778"/>
      <c r="DG8" s="776" t="s">
        <v>596</v>
      </c>
      <c r="DH8" s="777"/>
      <c r="DI8" s="777"/>
      <c r="DJ8" s="777"/>
      <c r="DK8" s="778"/>
      <c r="DL8" s="776" t="s">
        <v>596</v>
      </c>
      <c r="DM8" s="777"/>
      <c r="DN8" s="777"/>
      <c r="DO8" s="777"/>
      <c r="DP8" s="778"/>
      <c r="DQ8" s="776" t="s">
        <v>596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581</v>
      </c>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6612</v>
      </c>
      <c r="R23" s="793"/>
      <c r="S23" s="793"/>
      <c r="T23" s="793"/>
      <c r="U23" s="793"/>
      <c r="V23" s="793">
        <v>6132</v>
      </c>
      <c r="W23" s="793"/>
      <c r="X23" s="793"/>
      <c r="Y23" s="793"/>
      <c r="Z23" s="793"/>
      <c r="AA23" s="793">
        <v>480</v>
      </c>
      <c r="AB23" s="793"/>
      <c r="AC23" s="793"/>
      <c r="AD23" s="793"/>
      <c r="AE23" s="794"/>
      <c r="AF23" s="795">
        <v>192</v>
      </c>
      <c r="AG23" s="793"/>
      <c r="AH23" s="793"/>
      <c r="AI23" s="793"/>
      <c r="AJ23" s="796"/>
      <c r="AK23" s="797"/>
      <c r="AL23" s="798"/>
      <c r="AM23" s="798"/>
      <c r="AN23" s="798"/>
      <c r="AO23" s="798"/>
      <c r="AP23" s="793">
        <v>4949</v>
      </c>
      <c r="AQ23" s="793"/>
      <c r="AR23" s="793"/>
      <c r="AS23" s="793"/>
      <c r="AT23" s="793"/>
      <c r="AU23" s="809"/>
      <c r="AV23" s="809"/>
      <c r="AW23" s="809"/>
      <c r="AX23" s="809"/>
      <c r="AY23" s="810"/>
      <c r="AZ23" s="811" t="s">
        <v>178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609</v>
      </c>
      <c r="R28" s="823"/>
      <c r="S28" s="823"/>
      <c r="T28" s="823"/>
      <c r="U28" s="823"/>
      <c r="V28" s="823">
        <v>601</v>
      </c>
      <c r="W28" s="823"/>
      <c r="X28" s="823"/>
      <c r="Y28" s="823"/>
      <c r="Z28" s="823"/>
      <c r="AA28" s="823">
        <v>8</v>
      </c>
      <c r="AB28" s="823"/>
      <c r="AC28" s="823"/>
      <c r="AD28" s="823"/>
      <c r="AE28" s="824"/>
      <c r="AF28" s="825">
        <v>8</v>
      </c>
      <c r="AG28" s="823"/>
      <c r="AH28" s="823"/>
      <c r="AI28" s="823"/>
      <c r="AJ28" s="826"/>
      <c r="AK28" s="827">
        <v>54</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119</v>
      </c>
      <c r="R29" s="784"/>
      <c r="S29" s="784"/>
      <c r="T29" s="784"/>
      <c r="U29" s="784"/>
      <c r="V29" s="784">
        <v>102</v>
      </c>
      <c r="W29" s="784"/>
      <c r="X29" s="784"/>
      <c r="Y29" s="784"/>
      <c r="Z29" s="784"/>
      <c r="AA29" s="784">
        <v>17</v>
      </c>
      <c r="AB29" s="784"/>
      <c r="AC29" s="784"/>
      <c r="AD29" s="784"/>
      <c r="AE29" s="785"/>
      <c r="AF29" s="786">
        <v>17</v>
      </c>
      <c r="AG29" s="787"/>
      <c r="AH29" s="787"/>
      <c r="AI29" s="787"/>
      <c r="AJ29" s="788"/>
      <c r="AK29" s="834">
        <v>4</v>
      </c>
      <c r="AL29" s="830"/>
      <c r="AM29" s="830"/>
      <c r="AN29" s="830"/>
      <c r="AO29" s="830"/>
      <c r="AP29" s="830">
        <v>18</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1008</v>
      </c>
      <c r="R30" s="784"/>
      <c r="S30" s="784"/>
      <c r="T30" s="784"/>
      <c r="U30" s="784"/>
      <c r="V30" s="784">
        <v>930</v>
      </c>
      <c r="W30" s="784"/>
      <c r="X30" s="784"/>
      <c r="Y30" s="784"/>
      <c r="Z30" s="784"/>
      <c r="AA30" s="784">
        <v>78</v>
      </c>
      <c r="AB30" s="784"/>
      <c r="AC30" s="784"/>
      <c r="AD30" s="784"/>
      <c r="AE30" s="785"/>
      <c r="AF30" s="786">
        <v>78</v>
      </c>
      <c r="AG30" s="787"/>
      <c r="AH30" s="787"/>
      <c r="AI30" s="787"/>
      <c r="AJ30" s="788"/>
      <c r="AK30" s="834">
        <v>163</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70</v>
      </c>
      <c r="R31" s="784"/>
      <c r="S31" s="784"/>
      <c r="T31" s="784"/>
      <c r="U31" s="784"/>
      <c r="V31" s="784">
        <v>70</v>
      </c>
      <c r="W31" s="784"/>
      <c r="X31" s="784"/>
      <c r="Y31" s="784"/>
      <c r="Z31" s="784"/>
      <c r="AA31" s="784">
        <v>0</v>
      </c>
      <c r="AB31" s="784"/>
      <c r="AC31" s="784"/>
      <c r="AD31" s="784"/>
      <c r="AE31" s="785"/>
      <c r="AF31" s="786">
        <v>0</v>
      </c>
      <c r="AG31" s="787"/>
      <c r="AH31" s="787"/>
      <c r="AI31" s="787"/>
      <c r="AJ31" s="788"/>
      <c r="AK31" s="834">
        <v>24</v>
      </c>
      <c r="AL31" s="830"/>
      <c r="AM31" s="830"/>
      <c r="AN31" s="830"/>
      <c r="AO31" s="830"/>
      <c r="AP31" s="830">
        <v>0</v>
      </c>
      <c r="AQ31" s="830"/>
      <c r="AR31" s="830"/>
      <c r="AS31" s="830"/>
      <c r="AT31" s="830"/>
      <c r="AU31" s="830">
        <v>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397</v>
      </c>
      <c r="R32" s="784"/>
      <c r="S32" s="784"/>
      <c r="T32" s="784"/>
      <c r="U32" s="784"/>
      <c r="V32" s="784">
        <v>382</v>
      </c>
      <c r="W32" s="784"/>
      <c r="X32" s="784"/>
      <c r="Y32" s="784"/>
      <c r="Z32" s="784"/>
      <c r="AA32" s="784">
        <v>15</v>
      </c>
      <c r="AB32" s="784"/>
      <c r="AC32" s="784"/>
      <c r="AD32" s="784"/>
      <c r="AE32" s="785"/>
      <c r="AF32" s="786">
        <v>134</v>
      </c>
      <c r="AG32" s="787"/>
      <c r="AH32" s="787"/>
      <c r="AI32" s="787"/>
      <c r="AJ32" s="788"/>
      <c r="AK32" s="834">
        <v>165</v>
      </c>
      <c r="AL32" s="830"/>
      <c r="AM32" s="830"/>
      <c r="AN32" s="830"/>
      <c r="AO32" s="830"/>
      <c r="AP32" s="830">
        <v>2760</v>
      </c>
      <c r="AQ32" s="830"/>
      <c r="AR32" s="830"/>
      <c r="AS32" s="830"/>
      <c r="AT32" s="830"/>
      <c r="AU32" s="830">
        <v>2274</v>
      </c>
      <c r="AV32" s="830"/>
      <c r="AW32" s="830"/>
      <c r="AX32" s="830"/>
      <c r="AY32" s="830"/>
      <c r="AZ32" s="831"/>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229</v>
      </c>
      <c r="R33" s="784"/>
      <c r="S33" s="784"/>
      <c r="T33" s="784"/>
      <c r="U33" s="784"/>
      <c r="V33" s="784">
        <v>182</v>
      </c>
      <c r="W33" s="784"/>
      <c r="X33" s="784"/>
      <c r="Y33" s="784"/>
      <c r="Z33" s="784"/>
      <c r="AA33" s="784">
        <v>47</v>
      </c>
      <c r="AB33" s="784"/>
      <c r="AC33" s="784"/>
      <c r="AD33" s="784"/>
      <c r="AE33" s="785"/>
      <c r="AF33" s="786">
        <v>148</v>
      </c>
      <c r="AG33" s="787"/>
      <c r="AH33" s="787"/>
      <c r="AI33" s="787"/>
      <c r="AJ33" s="788"/>
      <c r="AK33" s="834">
        <v>81</v>
      </c>
      <c r="AL33" s="830"/>
      <c r="AM33" s="830"/>
      <c r="AN33" s="830"/>
      <c r="AO33" s="830"/>
      <c r="AP33" s="830">
        <v>793</v>
      </c>
      <c r="AQ33" s="830"/>
      <c r="AR33" s="830"/>
      <c r="AS33" s="830"/>
      <c r="AT33" s="830"/>
      <c r="AU33" s="830">
        <v>319</v>
      </c>
      <c r="AV33" s="830"/>
      <c r="AW33" s="830"/>
      <c r="AX33" s="830"/>
      <c r="AY33" s="830"/>
      <c r="AZ33" s="831"/>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7</v>
      </c>
      <c r="R34" s="784"/>
      <c r="S34" s="784"/>
      <c r="T34" s="784"/>
      <c r="U34" s="784"/>
      <c r="V34" s="784">
        <v>5</v>
      </c>
      <c r="W34" s="784"/>
      <c r="X34" s="784"/>
      <c r="Y34" s="784"/>
      <c r="Z34" s="784"/>
      <c r="AA34" s="784">
        <v>2</v>
      </c>
      <c r="AB34" s="784"/>
      <c r="AC34" s="784"/>
      <c r="AD34" s="784"/>
      <c r="AE34" s="785"/>
      <c r="AF34" s="786">
        <v>2</v>
      </c>
      <c r="AG34" s="787"/>
      <c r="AH34" s="787"/>
      <c r="AI34" s="787"/>
      <c r="AJ34" s="788"/>
      <c r="AK34" s="834">
        <v>2</v>
      </c>
      <c r="AL34" s="830"/>
      <c r="AM34" s="830"/>
      <c r="AN34" s="830"/>
      <c r="AO34" s="830"/>
      <c r="AP34" s="830">
        <v>6</v>
      </c>
      <c r="AQ34" s="830"/>
      <c r="AR34" s="830"/>
      <c r="AS34" s="830"/>
      <c r="AT34" s="830"/>
      <c r="AU34" s="830">
        <v>2</v>
      </c>
      <c r="AV34" s="830"/>
      <c r="AW34" s="830"/>
      <c r="AX34" s="830"/>
      <c r="AY34" s="830"/>
      <c r="AZ34" s="831"/>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2</v>
      </c>
      <c r="R35" s="784"/>
      <c r="S35" s="784"/>
      <c r="T35" s="784"/>
      <c r="U35" s="784"/>
      <c r="V35" s="784">
        <v>0</v>
      </c>
      <c r="W35" s="784"/>
      <c r="X35" s="784"/>
      <c r="Y35" s="784"/>
      <c r="Z35" s="784"/>
      <c r="AA35" s="784">
        <v>2</v>
      </c>
      <c r="AB35" s="784"/>
      <c r="AC35" s="784"/>
      <c r="AD35" s="784"/>
      <c r="AE35" s="785"/>
      <c r="AF35" s="786">
        <v>2</v>
      </c>
      <c r="AG35" s="787"/>
      <c r="AH35" s="787"/>
      <c r="AI35" s="787"/>
      <c r="AJ35" s="788"/>
      <c r="AK35" s="834">
        <v>0</v>
      </c>
      <c r="AL35" s="830"/>
      <c r="AM35" s="830"/>
      <c r="AN35" s="830"/>
      <c r="AO35" s="830"/>
      <c r="AP35" s="830">
        <v>0</v>
      </c>
      <c r="AQ35" s="830"/>
      <c r="AR35" s="830"/>
      <c r="AS35" s="830"/>
      <c r="AT35" s="830"/>
      <c r="AU35" s="830">
        <v>0</v>
      </c>
      <c r="AV35" s="830"/>
      <c r="AW35" s="830"/>
      <c r="AX35" s="830"/>
      <c r="AY35" s="830"/>
      <c r="AZ35" s="831"/>
      <c r="BA35" s="831"/>
      <c r="BB35" s="831"/>
      <c r="BC35" s="831"/>
      <c r="BD35" s="831"/>
      <c r="BE35" s="832" t="s">
        <v>414</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390</v>
      </c>
      <c r="AG63" s="844"/>
      <c r="AH63" s="844"/>
      <c r="AI63" s="844"/>
      <c r="AJ63" s="845"/>
      <c r="AK63" s="846"/>
      <c r="AL63" s="841"/>
      <c r="AM63" s="841"/>
      <c r="AN63" s="841"/>
      <c r="AO63" s="841"/>
      <c r="AP63" s="844">
        <v>3577</v>
      </c>
      <c r="AQ63" s="844"/>
      <c r="AR63" s="844"/>
      <c r="AS63" s="844"/>
      <c r="AT63" s="844"/>
      <c r="AU63" s="844">
        <v>2595</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400</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707</v>
      </c>
      <c r="R68" s="866"/>
      <c r="S68" s="866"/>
      <c r="T68" s="866"/>
      <c r="U68" s="866"/>
      <c r="V68" s="866">
        <v>598</v>
      </c>
      <c r="W68" s="866"/>
      <c r="X68" s="866"/>
      <c r="Y68" s="866"/>
      <c r="Z68" s="866"/>
      <c r="AA68" s="866">
        <v>109</v>
      </c>
      <c r="AB68" s="866"/>
      <c r="AC68" s="866"/>
      <c r="AD68" s="866"/>
      <c r="AE68" s="866"/>
      <c r="AF68" s="866">
        <v>109</v>
      </c>
      <c r="AG68" s="866"/>
      <c r="AH68" s="866"/>
      <c r="AI68" s="866"/>
      <c r="AJ68" s="866"/>
      <c r="AK68" s="866">
        <v>143</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5739</v>
      </c>
      <c r="R69" s="830"/>
      <c r="S69" s="830"/>
      <c r="T69" s="830"/>
      <c r="U69" s="830"/>
      <c r="V69" s="830">
        <v>5207</v>
      </c>
      <c r="W69" s="830"/>
      <c r="X69" s="830"/>
      <c r="Y69" s="830"/>
      <c r="Z69" s="830"/>
      <c r="AA69" s="830">
        <v>532</v>
      </c>
      <c r="AB69" s="830"/>
      <c r="AC69" s="830"/>
      <c r="AD69" s="830"/>
      <c r="AE69" s="830"/>
      <c r="AF69" s="830">
        <v>532</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1560</v>
      </c>
      <c r="R70" s="830"/>
      <c r="S70" s="830"/>
      <c r="T70" s="830"/>
      <c r="U70" s="830"/>
      <c r="V70" s="830">
        <v>1556</v>
      </c>
      <c r="W70" s="830"/>
      <c r="X70" s="830"/>
      <c r="Y70" s="830"/>
      <c r="Z70" s="830"/>
      <c r="AA70" s="830">
        <v>4</v>
      </c>
      <c r="AB70" s="830"/>
      <c r="AC70" s="830"/>
      <c r="AD70" s="830"/>
      <c r="AE70" s="830"/>
      <c r="AF70" s="830">
        <v>4</v>
      </c>
      <c r="AG70" s="830"/>
      <c r="AH70" s="830"/>
      <c r="AI70" s="830"/>
      <c r="AJ70" s="830"/>
      <c r="AK70" s="830">
        <v>38</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597</v>
      </c>
      <c r="C71" s="874"/>
      <c r="D71" s="874"/>
      <c r="E71" s="874"/>
      <c r="F71" s="874"/>
      <c r="G71" s="874"/>
      <c r="H71" s="874"/>
      <c r="I71" s="874"/>
      <c r="J71" s="874"/>
      <c r="K71" s="874"/>
      <c r="L71" s="874"/>
      <c r="M71" s="874"/>
      <c r="N71" s="874"/>
      <c r="O71" s="874"/>
      <c r="P71" s="875"/>
      <c r="Q71" s="876">
        <v>19</v>
      </c>
      <c r="R71" s="830"/>
      <c r="S71" s="830"/>
      <c r="T71" s="830"/>
      <c r="U71" s="830"/>
      <c r="V71" s="830">
        <v>16</v>
      </c>
      <c r="W71" s="830"/>
      <c r="X71" s="830"/>
      <c r="Y71" s="830"/>
      <c r="Z71" s="830"/>
      <c r="AA71" s="830">
        <v>3</v>
      </c>
      <c r="AB71" s="830"/>
      <c r="AC71" s="830"/>
      <c r="AD71" s="830"/>
      <c r="AE71" s="830"/>
      <c r="AF71" s="830">
        <v>3</v>
      </c>
      <c r="AG71" s="830"/>
      <c r="AH71" s="830"/>
      <c r="AI71" s="830"/>
      <c r="AJ71" s="830"/>
      <c r="AK71" s="830">
        <v>8</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944</v>
      </c>
      <c r="R72" s="830"/>
      <c r="S72" s="830"/>
      <c r="T72" s="830"/>
      <c r="U72" s="830"/>
      <c r="V72" s="830">
        <v>884</v>
      </c>
      <c r="W72" s="830"/>
      <c r="X72" s="830"/>
      <c r="Y72" s="830"/>
      <c r="Z72" s="830"/>
      <c r="AA72" s="830">
        <v>60</v>
      </c>
      <c r="AB72" s="830"/>
      <c r="AC72" s="830"/>
      <c r="AD72" s="830"/>
      <c r="AE72" s="830"/>
      <c r="AF72" s="830">
        <v>60</v>
      </c>
      <c r="AG72" s="830"/>
      <c r="AH72" s="830"/>
      <c r="AI72" s="830"/>
      <c r="AJ72" s="830"/>
      <c r="AK72" s="830">
        <v>461</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3</v>
      </c>
      <c r="R73" s="830"/>
      <c r="S73" s="830"/>
      <c r="T73" s="830"/>
      <c r="U73" s="830"/>
      <c r="V73" s="830">
        <v>2</v>
      </c>
      <c r="W73" s="830"/>
      <c r="X73" s="830"/>
      <c r="Y73" s="830"/>
      <c r="Z73" s="830"/>
      <c r="AA73" s="830">
        <v>1</v>
      </c>
      <c r="AB73" s="830"/>
      <c r="AC73" s="830"/>
      <c r="AD73" s="830"/>
      <c r="AE73" s="830"/>
      <c r="AF73" s="830">
        <v>1</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586</v>
      </c>
      <c r="C74" s="874"/>
      <c r="D74" s="874"/>
      <c r="E74" s="874"/>
      <c r="F74" s="874"/>
      <c r="G74" s="874"/>
      <c r="H74" s="874"/>
      <c r="I74" s="874"/>
      <c r="J74" s="874"/>
      <c r="K74" s="874"/>
      <c r="L74" s="874"/>
      <c r="M74" s="874"/>
      <c r="N74" s="874"/>
      <c r="O74" s="874"/>
      <c r="P74" s="875"/>
      <c r="Q74" s="876">
        <v>940</v>
      </c>
      <c r="R74" s="830"/>
      <c r="S74" s="830"/>
      <c r="T74" s="830"/>
      <c r="U74" s="830"/>
      <c r="V74" s="830">
        <v>874</v>
      </c>
      <c r="W74" s="830"/>
      <c r="X74" s="830"/>
      <c r="Y74" s="830"/>
      <c r="Z74" s="830"/>
      <c r="AA74" s="830">
        <v>66</v>
      </c>
      <c r="AB74" s="830"/>
      <c r="AC74" s="830"/>
      <c r="AD74" s="830"/>
      <c r="AE74" s="830"/>
      <c r="AF74" s="830">
        <v>66</v>
      </c>
      <c r="AG74" s="830"/>
      <c r="AH74" s="830"/>
      <c r="AI74" s="830"/>
      <c r="AJ74" s="830"/>
      <c r="AK74" s="830">
        <v>5</v>
      </c>
      <c r="AL74" s="830"/>
      <c r="AM74" s="830"/>
      <c r="AN74" s="830"/>
      <c r="AO74" s="830"/>
      <c r="AP74" s="830">
        <v>1959</v>
      </c>
      <c r="AQ74" s="830"/>
      <c r="AR74" s="830"/>
      <c r="AS74" s="830"/>
      <c r="AT74" s="830"/>
      <c r="AU74" s="830">
        <v>74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587</v>
      </c>
      <c r="C75" s="874"/>
      <c r="D75" s="874"/>
      <c r="E75" s="874"/>
      <c r="F75" s="874"/>
      <c r="G75" s="874"/>
      <c r="H75" s="874"/>
      <c r="I75" s="874"/>
      <c r="J75" s="874"/>
      <c r="K75" s="874"/>
      <c r="L75" s="874"/>
      <c r="M75" s="874"/>
      <c r="N75" s="874"/>
      <c r="O75" s="874"/>
      <c r="P75" s="875"/>
      <c r="Q75" s="877">
        <v>1095</v>
      </c>
      <c r="R75" s="878"/>
      <c r="S75" s="878"/>
      <c r="T75" s="878"/>
      <c r="U75" s="834"/>
      <c r="V75" s="879">
        <v>1056</v>
      </c>
      <c r="W75" s="878"/>
      <c r="X75" s="878"/>
      <c r="Y75" s="878"/>
      <c r="Z75" s="834"/>
      <c r="AA75" s="879">
        <v>39</v>
      </c>
      <c r="AB75" s="878"/>
      <c r="AC75" s="878"/>
      <c r="AD75" s="878"/>
      <c r="AE75" s="834"/>
      <c r="AF75" s="879">
        <v>39</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588</v>
      </c>
      <c r="C76" s="874"/>
      <c r="D76" s="874"/>
      <c r="E76" s="874"/>
      <c r="F76" s="874"/>
      <c r="G76" s="874"/>
      <c r="H76" s="874"/>
      <c r="I76" s="874"/>
      <c r="J76" s="874"/>
      <c r="K76" s="874"/>
      <c r="L76" s="874"/>
      <c r="M76" s="874"/>
      <c r="N76" s="874"/>
      <c r="O76" s="874"/>
      <c r="P76" s="875"/>
      <c r="Q76" s="877">
        <v>279741</v>
      </c>
      <c r="R76" s="878"/>
      <c r="S76" s="878"/>
      <c r="T76" s="878"/>
      <c r="U76" s="834"/>
      <c r="V76" s="879">
        <v>276725</v>
      </c>
      <c r="W76" s="878"/>
      <c r="X76" s="878"/>
      <c r="Y76" s="878"/>
      <c r="Z76" s="834"/>
      <c r="AA76" s="879">
        <v>3016</v>
      </c>
      <c r="AB76" s="878"/>
      <c r="AC76" s="878"/>
      <c r="AD76" s="878"/>
      <c r="AE76" s="834"/>
      <c r="AF76" s="879">
        <v>3016</v>
      </c>
      <c r="AG76" s="878"/>
      <c r="AH76" s="878"/>
      <c r="AI76" s="878"/>
      <c r="AJ76" s="834"/>
      <c r="AK76" s="879">
        <v>1373</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3830</v>
      </c>
      <c r="AG88" s="844"/>
      <c r="AH88" s="844"/>
      <c r="AI88" s="844"/>
      <c r="AJ88" s="844"/>
      <c r="AK88" s="841"/>
      <c r="AL88" s="841"/>
      <c r="AM88" s="841"/>
      <c r="AN88" s="841"/>
      <c r="AO88" s="841"/>
      <c r="AP88" s="844">
        <v>1959</v>
      </c>
      <c r="AQ88" s="844"/>
      <c r="AR88" s="844"/>
      <c r="AS88" s="844"/>
      <c r="AT88" s="844"/>
      <c r="AU88" s="844">
        <v>74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26</v>
      </c>
      <c r="CS102" s="852"/>
      <c r="CT102" s="852"/>
      <c r="CU102" s="852"/>
      <c r="CV102" s="891"/>
      <c r="CW102" s="890" t="s">
        <v>596</v>
      </c>
      <c r="CX102" s="852"/>
      <c r="CY102" s="852"/>
      <c r="CZ102" s="852"/>
      <c r="DA102" s="891"/>
      <c r="DB102" s="890">
        <v>30</v>
      </c>
      <c r="DC102" s="852"/>
      <c r="DD102" s="852"/>
      <c r="DE102" s="852"/>
      <c r="DF102" s="891"/>
      <c r="DG102" s="890" t="s">
        <v>596</v>
      </c>
      <c r="DH102" s="852"/>
      <c r="DI102" s="852"/>
      <c r="DJ102" s="852"/>
      <c r="DK102" s="891"/>
      <c r="DL102" s="890" t="s">
        <v>596</v>
      </c>
      <c r="DM102" s="852"/>
      <c r="DN102" s="852"/>
      <c r="DO102" s="852"/>
      <c r="DP102" s="891"/>
      <c r="DQ102" s="890" t="s">
        <v>596</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590750</v>
      </c>
      <c r="AB110" s="900"/>
      <c r="AC110" s="900"/>
      <c r="AD110" s="900"/>
      <c r="AE110" s="901"/>
      <c r="AF110" s="902">
        <v>641783</v>
      </c>
      <c r="AG110" s="900"/>
      <c r="AH110" s="900"/>
      <c r="AI110" s="900"/>
      <c r="AJ110" s="901"/>
      <c r="AK110" s="902">
        <v>606494</v>
      </c>
      <c r="AL110" s="900"/>
      <c r="AM110" s="900"/>
      <c r="AN110" s="900"/>
      <c r="AO110" s="901"/>
      <c r="AP110" s="903">
        <v>21.3</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5103521</v>
      </c>
      <c r="BR110" s="931"/>
      <c r="BS110" s="931"/>
      <c r="BT110" s="931"/>
      <c r="BU110" s="931"/>
      <c r="BV110" s="931">
        <v>4887430</v>
      </c>
      <c r="BW110" s="931"/>
      <c r="BX110" s="931"/>
      <c r="BY110" s="931"/>
      <c r="BZ110" s="931"/>
      <c r="CA110" s="931">
        <v>4948612</v>
      </c>
      <c r="CB110" s="931"/>
      <c r="CC110" s="931"/>
      <c r="CD110" s="931"/>
      <c r="CE110" s="931"/>
      <c r="CF110" s="944">
        <v>173.4</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418</v>
      </c>
      <c r="DH110" s="931"/>
      <c r="DI110" s="931"/>
      <c r="DJ110" s="931"/>
      <c r="DK110" s="931"/>
      <c r="DL110" s="931" t="s">
        <v>444</v>
      </c>
      <c r="DM110" s="931"/>
      <c r="DN110" s="931"/>
      <c r="DO110" s="931"/>
      <c r="DP110" s="931"/>
      <c r="DQ110" s="931" t="s">
        <v>418</v>
      </c>
      <c r="DR110" s="931"/>
      <c r="DS110" s="931"/>
      <c r="DT110" s="931"/>
      <c r="DU110" s="931"/>
      <c r="DV110" s="932" t="s">
        <v>418</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418</v>
      </c>
      <c r="AB111" s="938"/>
      <c r="AC111" s="938"/>
      <c r="AD111" s="938"/>
      <c r="AE111" s="939"/>
      <c r="AF111" s="940" t="s">
        <v>418</v>
      </c>
      <c r="AG111" s="938"/>
      <c r="AH111" s="938"/>
      <c r="AI111" s="938"/>
      <c r="AJ111" s="939"/>
      <c r="AK111" s="940" t="s">
        <v>444</v>
      </c>
      <c r="AL111" s="938"/>
      <c r="AM111" s="938"/>
      <c r="AN111" s="938"/>
      <c r="AO111" s="939"/>
      <c r="AP111" s="941" t="s">
        <v>418</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94966</v>
      </c>
      <c r="BR111" s="926"/>
      <c r="BS111" s="926"/>
      <c r="BT111" s="926"/>
      <c r="BU111" s="926"/>
      <c r="BV111" s="926">
        <v>71319</v>
      </c>
      <c r="BW111" s="926"/>
      <c r="BX111" s="926"/>
      <c r="BY111" s="926"/>
      <c r="BZ111" s="926"/>
      <c r="CA111" s="926">
        <v>52831</v>
      </c>
      <c r="CB111" s="926"/>
      <c r="CC111" s="926"/>
      <c r="CD111" s="926"/>
      <c r="CE111" s="926"/>
      <c r="CF111" s="920">
        <v>1.9</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418</v>
      </c>
      <c r="DM111" s="926"/>
      <c r="DN111" s="926"/>
      <c r="DO111" s="926"/>
      <c r="DP111" s="926"/>
      <c r="DQ111" s="926" t="s">
        <v>418</v>
      </c>
      <c r="DR111" s="926"/>
      <c r="DS111" s="926"/>
      <c r="DT111" s="926"/>
      <c r="DU111" s="926"/>
      <c r="DV111" s="927" t="s">
        <v>444</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418</v>
      </c>
      <c r="AB112" s="959"/>
      <c r="AC112" s="959"/>
      <c r="AD112" s="959"/>
      <c r="AE112" s="960"/>
      <c r="AF112" s="961" t="s">
        <v>418</v>
      </c>
      <c r="AG112" s="959"/>
      <c r="AH112" s="959"/>
      <c r="AI112" s="959"/>
      <c r="AJ112" s="960"/>
      <c r="AK112" s="961" t="s">
        <v>418</v>
      </c>
      <c r="AL112" s="959"/>
      <c r="AM112" s="959"/>
      <c r="AN112" s="959"/>
      <c r="AO112" s="960"/>
      <c r="AP112" s="962" t="s">
        <v>418</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2709616</v>
      </c>
      <c r="BR112" s="926"/>
      <c r="BS112" s="926"/>
      <c r="BT112" s="926"/>
      <c r="BU112" s="926"/>
      <c r="BV112" s="926">
        <v>2630750</v>
      </c>
      <c r="BW112" s="926"/>
      <c r="BX112" s="926"/>
      <c r="BY112" s="926"/>
      <c r="BZ112" s="926"/>
      <c r="CA112" s="926">
        <v>2594768</v>
      </c>
      <c r="CB112" s="926"/>
      <c r="CC112" s="926"/>
      <c r="CD112" s="926"/>
      <c r="CE112" s="926"/>
      <c r="CF112" s="920">
        <v>90.9</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178</v>
      </c>
      <c r="DH112" s="926"/>
      <c r="DI112" s="926"/>
      <c r="DJ112" s="926"/>
      <c r="DK112" s="926"/>
      <c r="DL112" s="926" t="s">
        <v>178</v>
      </c>
      <c r="DM112" s="926"/>
      <c r="DN112" s="926"/>
      <c r="DO112" s="926"/>
      <c r="DP112" s="926"/>
      <c r="DQ112" s="926" t="s">
        <v>418</v>
      </c>
      <c r="DR112" s="926"/>
      <c r="DS112" s="926"/>
      <c r="DT112" s="926"/>
      <c r="DU112" s="926"/>
      <c r="DV112" s="927" t="s">
        <v>178</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314135</v>
      </c>
      <c r="AB113" s="938"/>
      <c r="AC113" s="938"/>
      <c r="AD113" s="938"/>
      <c r="AE113" s="939"/>
      <c r="AF113" s="940">
        <v>325812</v>
      </c>
      <c r="AG113" s="938"/>
      <c r="AH113" s="938"/>
      <c r="AI113" s="938"/>
      <c r="AJ113" s="939"/>
      <c r="AK113" s="940">
        <v>350235</v>
      </c>
      <c r="AL113" s="938"/>
      <c r="AM113" s="938"/>
      <c r="AN113" s="938"/>
      <c r="AO113" s="939"/>
      <c r="AP113" s="941">
        <v>12.3</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84104</v>
      </c>
      <c r="BR113" s="926"/>
      <c r="BS113" s="926"/>
      <c r="BT113" s="926"/>
      <c r="BU113" s="926"/>
      <c r="BV113" s="926">
        <v>81281</v>
      </c>
      <c r="BW113" s="926"/>
      <c r="BX113" s="926"/>
      <c r="BY113" s="926"/>
      <c r="BZ113" s="926"/>
      <c r="CA113" s="926">
        <v>74452</v>
      </c>
      <c r="CB113" s="926"/>
      <c r="CC113" s="926"/>
      <c r="CD113" s="926"/>
      <c r="CE113" s="926"/>
      <c r="CF113" s="920">
        <v>2.6</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418</v>
      </c>
      <c r="DH113" s="959"/>
      <c r="DI113" s="959"/>
      <c r="DJ113" s="959"/>
      <c r="DK113" s="960"/>
      <c r="DL113" s="961" t="s">
        <v>178</v>
      </c>
      <c r="DM113" s="959"/>
      <c r="DN113" s="959"/>
      <c r="DO113" s="959"/>
      <c r="DP113" s="960"/>
      <c r="DQ113" s="961" t="s">
        <v>178</v>
      </c>
      <c r="DR113" s="959"/>
      <c r="DS113" s="959"/>
      <c r="DT113" s="959"/>
      <c r="DU113" s="960"/>
      <c r="DV113" s="962" t="s">
        <v>178</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40130</v>
      </c>
      <c r="AB114" s="959"/>
      <c r="AC114" s="959"/>
      <c r="AD114" s="959"/>
      <c r="AE114" s="960"/>
      <c r="AF114" s="961">
        <v>43311</v>
      </c>
      <c r="AG114" s="959"/>
      <c r="AH114" s="959"/>
      <c r="AI114" s="959"/>
      <c r="AJ114" s="960"/>
      <c r="AK114" s="961">
        <v>46495</v>
      </c>
      <c r="AL114" s="959"/>
      <c r="AM114" s="959"/>
      <c r="AN114" s="959"/>
      <c r="AO114" s="960"/>
      <c r="AP114" s="962">
        <v>1.6</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894096</v>
      </c>
      <c r="BR114" s="926"/>
      <c r="BS114" s="926"/>
      <c r="BT114" s="926"/>
      <c r="BU114" s="926"/>
      <c r="BV114" s="926">
        <v>910614</v>
      </c>
      <c r="BW114" s="926"/>
      <c r="BX114" s="926"/>
      <c r="BY114" s="926"/>
      <c r="BZ114" s="926"/>
      <c r="CA114" s="926">
        <v>850473</v>
      </c>
      <c r="CB114" s="926"/>
      <c r="CC114" s="926"/>
      <c r="CD114" s="926"/>
      <c r="CE114" s="926"/>
      <c r="CF114" s="920">
        <v>29.8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178</v>
      </c>
      <c r="DH114" s="959"/>
      <c r="DI114" s="959"/>
      <c r="DJ114" s="959"/>
      <c r="DK114" s="960"/>
      <c r="DL114" s="961" t="s">
        <v>178</v>
      </c>
      <c r="DM114" s="959"/>
      <c r="DN114" s="959"/>
      <c r="DO114" s="959"/>
      <c r="DP114" s="960"/>
      <c r="DQ114" s="961" t="s">
        <v>178</v>
      </c>
      <c r="DR114" s="959"/>
      <c r="DS114" s="959"/>
      <c r="DT114" s="959"/>
      <c r="DU114" s="960"/>
      <c r="DV114" s="962" t="s">
        <v>178</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42</v>
      </c>
      <c r="AB115" s="938"/>
      <c r="AC115" s="938"/>
      <c r="AD115" s="938"/>
      <c r="AE115" s="939"/>
      <c r="AF115" s="940">
        <v>79</v>
      </c>
      <c r="AG115" s="938"/>
      <c r="AH115" s="938"/>
      <c r="AI115" s="938"/>
      <c r="AJ115" s="939"/>
      <c r="AK115" s="940">
        <v>87</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178</v>
      </c>
      <c r="BR115" s="926"/>
      <c r="BS115" s="926"/>
      <c r="BT115" s="926"/>
      <c r="BU115" s="926"/>
      <c r="BV115" s="926" t="s">
        <v>418</v>
      </c>
      <c r="BW115" s="926"/>
      <c r="BX115" s="926"/>
      <c r="BY115" s="926"/>
      <c r="BZ115" s="926"/>
      <c r="CA115" s="926" t="s">
        <v>418</v>
      </c>
      <c r="CB115" s="926"/>
      <c r="CC115" s="926"/>
      <c r="CD115" s="926"/>
      <c r="CE115" s="926"/>
      <c r="CF115" s="920" t="s">
        <v>418</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178</v>
      </c>
      <c r="DH115" s="959"/>
      <c r="DI115" s="959"/>
      <c r="DJ115" s="959"/>
      <c r="DK115" s="960"/>
      <c r="DL115" s="961" t="s">
        <v>418</v>
      </c>
      <c r="DM115" s="959"/>
      <c r="DN115" s="959"/>
      <c r="DO115" s="959"/>
      <c r="DP115" s="960"/>
      <c r="DQ115" s="961" t="s">
        <v>178</v>
      </c>
      <c r="DR115" s="959"/>
      <c r="DS115" s="959"/>
      <c r="DT115" s="959"/>
      <c r="DU115" s="960"/>
      <c r="DV115" s="962" t="s">
        <v>178</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418</v>
      </c>
      <c r="AB116" s="959"/>
      <c r="AC116" s="959"/>
      <c r="AD116" s="959"/>
      <c r="AE116" s="960"/>
      <c r="AF116" s="961" t="s">
        <v>418</v>
      </c>
      <c r="AG116" s="959"/>
      <c r="AH116" s="959"/>
      <c r="AI116" s="959"/>
      <c r="AJ116" s="960"/>
      <c r="AK116" s="961" t="s">
        <v>178</v>
      </c>
      <c r="AL116" s="959"/>
      <c r="AM116" s="959"/>
      <c r="AN116" s="959"/>
      <c r="AO116" s="960"/>
      <c r="AP116" s="962" t="s">
        <v>418</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178</v>
      </c>
      <c r="BR116" s="926"/>
      <c r="BS116" s="926"/>
      <c r="BT116" s="926"/>
      <c r="BU116" s="926"/>
      <c r="BV116" s="926" t="s">
        <v>418</v>
      </c>
      <c r="BW116" s="926"/>
      <c r="BX116" s="926"/>
      <c r="BY116" s="926"/>
      <c r="BZ116" s="926"/>
      <c r="CA116" s="926" t="s">
        <v>418</v>
      </c>
      <c r="CB116" s="926"/>
      <c r="CC116" s="926"/>
      <c r="CD116" s="926"/>
      <c r="CE116" s="926"/>
      <c r="CF116" s="920" t="s">
        <v>178</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418</v>
      </c>
      <c r="DH116" s="959"/>
      <c r="DI116" s="959"/>
      <c r="DJ116" s="959"/>
      <c r="DK116" s="960"/>
      <c r="DL116" s="961" t="s">
        <v>418</v>
      </c>
      <c r="DM116" s="959"/>
      <c r="DN116" s="959"/>
      <c r="DO116" s="959"/>
      <c r="DP116" s="960"/>
      <c r="DQ116" s="961" t="s">
        <v>178</v>
      </c>
      <c r="DR116" s="959"/>
      <c r="DS116" s="959"/>
      <c r="DT116" s="959"/>
      <c r="DU116" s="960"/>
      <c r="DV116" s="962" t="s">
        <v>178</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945057</v>
      </c>
      <c r="AB117" s="979"/>
      <c r="AC117" s="979"/>
      <c r="AD117" s="979"/>
      <c r="AE117" s="980"/>
      <c r="AF117" s="981">
        <v>1010985</v>
      </c>
      <c r="AG117" s="979"/>
      <c r="AH117" s="979"/>
      <c r="AI117" s="979"/>
      <c r="AJ117" s="980"/>
      <c r="AK117" s="981">
        <v>1003311</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178</v>
      </c>
      <c r="BR117" s="926"/>
      <c r="BS117" s="926"/>
      <c r="BT117" s="926"/>
      <c r="BU117" s="926"/>
      <c r="BV117" s="926" t="s">
        <v>178</v>
      </c>
      <c r="BW117" s="926"/>
      <c r="BX117" s="926"/>
      <c r="BY117" s="926"/>
      <c r="BZ117" s="926"/>
      <c r="CA117" s="926" t="s">
        <v>418</v>
      </c>
      <c r="CB117" s="926"/>
      <c r="CC117" s="926"/>
      <c r="CD117" s="926"/>
      <c r="CE117" s="926"/>
      <c r="CF117" s="920" t="s">
        <v>418</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178</v>
      </c>
      <c r="DH117" s="959"/>
      <c r="DI117" s="959"/>
      <c r="DJ117" s="959"/>
      <c r="DK117" s="960"/>
      <c r="DL117" s="961" t="s">
        <v>418</v>
      </c>
      <c r="DM117" s="959"/>
      <c r="DN117" s="959"/>
      <c r="DO117" s="959"/>
      <c r="DP117" s="960"/>
      <c r="DQ117" s="961" t="s">
        <v>418</v>
      </c>
      <c r="DR117" s="959"/>
      <c r="DS117" s="959"/>
      <c r="DT117" s="959"/>
      <c r="DU117" s="960"/>
      <c r="DV117" s="962" t="s">
        <v>178</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178</v>
      </c>
      <c r="BR118" s="1000"/>
      <c r="BS118" s="1000"/>
      <c r="BT118" s="1000"/>
      <c r="BU118" s="1000"/>
      <c r="BV118" s="1000" t="s">
        <v>178</v>
      </c>
      <c r="BW118" s="1000"/>
      <c r="BX118" s="1000"/>
      <c r="BY118" s="1000"/>
      <c r="BZ118" s="1000"/>
      <c r="CA118" s="1000" t="s">
        <v>178</v>
      </c>
      <c r="CB118" s="1000"/>
      <c r="CC118" s="1000"/>
      <c r="CD118" s="1000"/>
      <c r="CE118" s="1000"/>
      <c r="CF118" s="920" t="s">
        <v>178</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418</v>
      </c>
      <c r="DH118" s="959"/>
      <c r="DI118" s="959"/>
      <c r="DJ118" s="959"/>
      <c r="DK118" s="960"/>
      <c r="DL118" s="961" t="s">
        <v>178</v>
      </c>
      <c r="DM118" s="959"/>
      <c r="DN118" s="959"/>
      <c r="DO118" s="959"/>
      <c r="DP118" s="960"/>
      <c r="DQ118" s="961" t="s">
        <v>178</v>
      </c>
      <c r="DR118" s="959"/>
      <c r="DS118" s="959"/>
      <c r="DT118" s="959"/>
      <c r="DU118" s="960"/>
      <c r="DV118" s="962" t="s">
        <v>178</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418</v>
      </c>
      <c r="AB119" s="900"/>
      <c r="AC119" s="900"/>
      <c r="AD119" s="900"/>
      <c r="AE119" s="901"/>
      <c r="AF119" s="902" t="s">
        <v>178</v>
      </c>
      <c r="AG119" s="900"/>
      <c r="AH119" s="900"/>
      <c r="AI119" s="900"/>
      <c r="AJ119" s="901"/>
      <c r="AK119" s="902" t="s">
        <v>418</v>
      </c>
      <c r="AL119" s="900"/>
      <c r="AM119" s="900"/>
      <c r="AN119" s="900"/>
      <c r="AO119" s="901"/>
      <c r="AP119" s="903" t="s">
        <v>178</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469</v>
      </c>
      <c r="BP119" s="1005"/>
      <c r="BQ119" s="999">
        <v>8886303</v>
      </c>
      <c r="BR119" s="1000"/>
      <c r="BS119" s="1000"/>
      <c r="BT119" s="1000"/>
      <c r="BU119" s="1000"/>
      <c r="BV119" s="1000">
        <v>8581394</v>
      </c>
      <c r="BW119" s="1000"/>
      <c r="BX119" s="1000"/>
      <c r="BY119" s="1000"/>
      <c r="BZ119" s="1000"/>
      <c r="CA119" s="1000">
        <v>8521136</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94966</v>
      </c>
      <c r="DH119" s="986"/>
      <c r="DI119" s="986"/>
      <c r="DJ119" s="986"/>
      <c r="DK119" s="987"/>
      <c r="DL119" s="985">
        <v>71319</v>
      </c>
      <c r="DM119" s="986"/>
      <c r="DN119" s="986"/>
      <c r="DO119" s="986"/>
      <c r="DP119" s="987"/>
      <c r="DQ119" s="985">
        <v>52831</v>
      </c>
      <c r="DR119" s="986"/>
      <c r="DS119" s="986"/>
      <c r="DT119" s="986"/>
      <c r="DU119" s="987"/>
      <c r="DV119" s="988">
        <v>1.9</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418</v>
      </c>
      <c r="AB120" s="959"/>
      <c r="AC120" s="959"/>
      <c r="AD120" s="959"/>
      <c r="AE120" s="960"/>
      <c r="AF120" s="961" t="s">
        <v>178</v>
      </c>
      <c r="AG120" s="959"/>
      <c r="AH120" s="959"/>
      <c r="AI120" s="959"/>
      <c r="AJ120" s="960"/>
      <c r="AK120" s="961" t="s">
        <v>178</v>
      </c>
      <c r="AL120" s="959"/>
      <c r="AM120" s="959"/>
      <c r="AN120" s="959"/>
      <c r="AO120" s="960"/>
      <c r="AP120" s="962" t="s">
        <v>178</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1917699</v>
      </c>
      <c r="BR120" s="931"/>
      <c r="BS120" s="931"/>
      <c r="BT120" s="931"/>
      <c r="BU120" s="931"/>
      <c r="BV120" s="931">
        <v>2109442</v>
      </c>
      <c r="BW120" s="931"/>
      <c r="BX120" s="931"/>
      <c r="BY120" s="931"/>
      <c r="BZ120" s="931"/>
      <c r="CA120" s="931">
        <v>2137789</v>
      </c>
      <c r="CB120" s="931"/>
      <c r="CC120" s="931"/>
      <c r="CD120" s="931"/>
      <c r="CE120" s="931"/>
      <c r="CF120" s="944">
        <v>74.900000000000006</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2471939</v>
      </c>
      <c r="DH120" s="931"/>
      <c r="DI120" s="931"/>
      <c r="DJ120" s="931"/>
      <c r="DK120" s="931"/>
      <c r="DL120" s="931">
        <v>2370338</v>
      </c>
      <c r="DM120" s="931"/>
      <c r="DN120" s="931"/>
      <c r="DO120" s="931"/>
      <c r="DP120" s="931"/>
      <c r="DQ120" s="931">
        <v>2274172</v>
      </c>
      <c r="DR120" s="931"/>
      <c r="DS120" s="931"/>
      <c r="DT120" s="931"/>
      <c r="DU120" s="931"/>
      <c r="DV120" s="932">
        <v>79.7</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178</v>
      </c>
      <c r="AB121" s="959"/>
      <c r="AC121" s="959"/>
      <c r="AD121" s="959"/>
      <c r="AE121" s="960"/>
      <c r="AF121" s="961" t="s">
        <v>178</v>
      </c>
      <c r="AG121" s="959"/>
      <c r="AH121" s="959"/>
      <c r="AI121" s="959"/>
      <c r="AJ121" s="960"/>
      <c r="AK121" s="961" t="s">
        <v>178</v>
      </c>
      <c r="AL121" s="959"/>
      <c r="AM121" s="959"/>
      <c r="AN121" s="959"/>
      <c r="AO121" s="960"/>
      <c r="AP121" s="962" t="s">
        <v>418</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48904</v>
      </c>
      <c r="BR121" s="926"/>
      <c r="BS121" s="926"/>
      <c r="BT121" s="926"/>
      <c r="BU121" s="926"/>
      <c r="BV121" s="926">
        <v>36841</v>
      </c>
      <c r="BW121" s="926"/>
      <c r="BX121" s="926"/>
      <c r="BY121" s="926"/>
      <c r="BZ121" s="926"/>
      <c r="CA121" s="926">
        <v>22263</v>
      </c>
      <c r="CB121" s="926"/>
      <c r="CC121" s="926"/>
      <c r="CD121" s="926"/>
      <c r="CE121" s="926"/>
      <c r="CF121" s="920">
        <v>0.8</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234075</v>
      </c>
      <c r="DH121" s="926"/>
      <c r="DI121" s="926"/>
      <c r="DJ121" s="926"/>
      <c r="DK121" s="926"/>
      <c r="DL121" s="926">
        <v>257593</v>
      </c>
      <c r="DM121" s="926"/>
      <c r="DN121" s="926"/>
      <c r="DO121" s="926"/>
      <c r="DP121" s="926"/>
      <c r="DQ121" s="926">
        <v>318967</v>
      </c>
      <c r="DR121" s="926"/>
      <c r="DS121" s="926"/>
      <c r="DT121" s="926"/>
      <c r="DU121" s="926"/>
      <c r="DV121" s="927">
        <v>11.2</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418</v>
      </c>
      <c r="AB122" s="959"/>
      <c r="AC122" s="959"/>
      <c r="AD122" s="959"/>
      <c r="AE122" s="960"/>
      <c r="AF122" s="961" t="s">
        <v>418</v>
      </c>
      <c r="AG122" s="959"/>
      <c r="AH122" s="959"/>
      <c r="AI122" s="959"/>
      <c r="AJ122" s="960"/>
      <c r="AK122" s="961" t="s">
        <v>178</v>
      </c>
      <c r="AL122" s="959"/>
      <c r="AM122" s="959"/>
      <c r="AN122" s="959"/>
      <c r="AO122" s="960"/>
      <c r="AP122" s="962" t="s">
        <v>178</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6027077</v>
      </c>
      <c r="BR122" s="1000"/>
      <c r="BS122" s="1000"/>
      <c r="BT122" s="1000"/>
      <c r="BU122" s="1000"/>
      <c r="BV122" s="1000">
        <v>5728335</v>
      </c>
      <c r="BW122" s="1000"/>
      <c r="BX122" s="1000"/>
      <c r="BY122" s="1000"/>
      <c r="BZ122" s="1000"/>
      <c r="CA122" s="1000">
        <v>5668937</v>
      </c>
      <c r="CB122" s="1000"/>
      <c r="CC122" s="1000"/>
      <c r="CD122" s="1000"/>
      <c r="CE122" s="1000"/>
      <c r="CF122" s="1017">
        <v>198.6</v>
      </c>
      <c r="CG122" s="1018"/>
      <c r="CH122" s="1018"/>
      <c r="CI122" s="1018"/>
      <c r="CJ122" s="1018"/>
      <c r="CK122" s="1009"/>
      <c r="CL122" s="1010"/>
      <c r="CM122" s="1010"/>
      <c r="CN122" s="1010"/>
      <c r="CO122" s="1011"/>
      <c r="CP122" s="1019" t="s">
        <v>413</v>
      </c>
      <c r="CQ122" s="1020"/>
      <c r="CR122" s="1020"/>
      <c r="CS122" s="1020"/>
      <c r="CT122" s="1020"/>
      <c r="CU122" s="1020"/>
      <c r="CV122" s="1020"/>
      <c r="CW122" s="1020"/>
      <c r="CX122" s="1020"/>
      <c r="CY122" s="1020"/>
      <c r="CZ122" s="1020"/>
      <c r="DA122" s="1020"/>
      <c r="DB122" s="1020"/>
      <c r="DC122" s="1020"/>
      <c r="DD122" s="1020"/>
      <c r="DE122" s="1020"/>
      <c r="DF122" s="1021"/>
      <c r="DG122" s="925">
        <v>2619</v>
      </c>
      <c r="DH122" s="926"/>
      <c r="DI122" s="926"/>
      <c r="DJ122" s="926"/>
      <c r="DK122" s="926"/>
      <c r="DL122" s="926">
        <v>2147</v>
      </c>
      <c r="DM122" s="926"/>
      <c r="DN122" s="926"/>
      <c r="DO122" s="926"/>
      <c r="DP122" s="926"/>
      <c r="DQ122" s="926">
        <v>1629</v>
      </c>
      <c r="DR122" s="926"/>
      <c r="DS122" s="926"/>
      <c r="DT122" s="926"/>
      <c r="DU122" s="926"/>
      <c r="DV122" s="927">
        <v>0.1</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178</v>
      </c>
      <c r="AB123" s="959"/>
      <c r="AC123" s="959"/>
      <c r="AD123" s="959"/>
      <c r="AE123" s="960"/>
      <c r="AF123" s="961" t="s">
        <v>178</v>
      </c>
      <c r="AG123" s="959"/>
      <c r="AH123" s="959"/>
      <c r="AI123" s="959"/>
      <c r="AJ123" s="960"/>
      <c r="AK123" s="961" t="s">
        <v>418</v>
      </c>
      <c r="AL123" s="959"/>
      <c r="AM123" s="959"/>
      <c r="AN123" s="959"/>
      <c r="AO123" s="960"/>
      <c r="AP123" s="962" t="s">
        <v>178</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478</v>
      </c>
      <c r="BP123" s="1005"/>
      <c r="BQ123" s="1063">
        <v>7993680</v>
      </c>
      <c r="BR123" s="1064"/>
      <c r="BS123" s="1064"/>
      <c r="BT123" s="1064"/>
      <c r="BU123" s="1064"/>
      <c r="BV123" s="1064">
        <v>7874618</v>
      </c>
      <c r="BW123" s="1064"/>
      <c r="BX123" s="1064"/>
      <c r="BY123" s="1064"/>
      <c r="BZ123" s="1064"/>
      <c r="CA123" s="1064">
        <v>7828989</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418</v>
      </c>
      <c r="DH123" s="959"/>
      <c r="DI123" s="959"/>
      <c r="DJ123" s="959"/>
      <c r="DK123" s="960"/>
      <c r="DL123" s="961" t="s">
        <v>178</v>
      </c>
      <c r="DM123" s="959"/>
      <c r="DN123" s="959"/>
      <c r="DO123" s="959"/>
      <c r="DP123" s="960"/>
      <c r="DQ123" s="961" t="s">
        <v>418</v>
      </c>
      <c r="DR123" s="959"/>
      <c r="DS123" s="959"/>
      <c r="DT123" s="959"/>
      <c r="DU123" s="960"/>
      <c r="DV123" s="962" t="s">
        <v>418</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178</v>
      </c>
      <c r="AB124" s="959"/>
      <c r="AC124" s="959"/>
      <c r="AD124" s="959"/>
      <c r="AE124" s="960"/>
      <c r="AF124" s="961" t="s">
        <v>178</v>
      </c>
      <c r="AG124" s="959"/>
      <c r="AH124" s="959"/>
      <c r="AI124" s="959"/>
      <c r="AJ124" s="960"/>
      <c r="AK124" s="961" t="s">
        <v>178</v>
      </c>
      <c r="AL124" s="959"/>
      <c r="AM124" s="959"/>
      <c r="AN124" s="959"/>
      <c r="AO124" s="960"/>
      <c r="AP124" s="962" t="s">
        <v>178</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33.5</v>
      </c>
      <c r="BR124" s="1027"/>
      <c r="BS124" s="1027"/>
      <c r="BT124" s="1027"/>
      <c r="BU124" s="1027"/>
      <c r="BV124" s="1027">
        <v>23.5</v>
      </c>
      <c r="BW124" s="1027"/>
      <c r="BX124" s="1027"/>
      <c r="BY124" s="1027"/>
      <c r="BZ124" s="1027"/>
      <c r="CA124" s="1027">
        <v>24.2</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v>983</v>
      </c>
      <c r="DH124" s="986"/>
      <c r="DI124" s="986"/>
      <c r="DJ124" s="986"/>
      <c r="DK124" s="987"/>
      <c r="DL124" s="985">
        <v>672</v>
      </c>
      <c r="DM124" s="986"/>
      <c r="DN124" s="986"/>
      <c r="DO124" s="986"/>
      <c r="DP124" s="987"/>
      <c r="DQ124" s="985" t="s">
        <v>178</v>
      </c>
      <c r="DR124" s="986"/>
      <c r="DS124" s="986"/>
      <c r="DT124" s="986"/>
      <c r="DU124" s="987"/>
      <c r="DV124" s="988" t="s">
        <v>178</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178</v>
      </c>
      <c r="AB125" s="959"/>
      <c r="AC125" s="959"/>
      <c r="AD125" s="959"/>
      <c r="AE125" s="960"/>
      <c r="AF125" s="961" t="s">
        <v>418</v>
      </c>
      <c r="AG125" s="959"/>
      <c r="AH125" s="959"/>
      <c r="AI125" s="959"/>
      <c r="AJ125" s="960"/>
      <c r="AK125" s="961" t="s">
        <v>418</v>
      </c>
      <c r="AL125" s="959"/>
      <c r="AM125" s="959"/>
      <c r="AN125" s="959"/>
      <c r="AO125" s="960"/>
      <c r="AP125" s="962" t="s">
        <v>418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418</v>
      </c>
      <c r="DH125" s="931"/>
      <c r="DI125" s="931"/>
      <c r="DJ125" s="931"/>
      <c r="DK125" s="931"/>
      <c r="DL125" s="931" t="s">
        <v>178</v>
      </c>
      <c r="DM125" s="931"/>
      <c r="DN125" s="931"/>
      <c r="DO125" s="931"/>
      <c r="DP125" s="931"/>
      <c r="DQ125" s="931" t="s">
        <v>418</v>
      </c>
      <c r="DR125" s="931"/>
      <c r="DS125" s="931"/>
      <c r="DT125" s="931"/>
      <c r="DU125" s="931"/>
      <c r="DV125" s="932" t="s">
        <v>418</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418</v>
      </c>
      <c r="AB126" s="959"/>
      <c r="AC126" s="959"/>
      <c r="AD126" s="959"/>
      <c r="AE126" s="960"/>
      <c r="AF126" s="961" t="s">
        <v>418</v>
      </c>
      <c r="AG126" s="959"/>
      <c r="AH126" s="959"/>
      <c r="AI126" s="959"/>
      <c r="AJ126" s="960"/>
      <c r="AK126" s="961" t="s">
        <v>418</v>
      </c>
      <c r="AL126" s="959"/>
      <c r="AM126" s="959"/>
      <c r="AN126" s="959"/>
      <c r="AO126" s="960"/>
      <c r="AP126" s="962" t="s">
        <v>418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178</v>
      </c>
      <c r="DH126" s="926"/>
      <c r="DI126" s="926"/>
      <c r="DJ126" s="926"/>
      <c r="DK126" s="926"/>
      <c r="DL126" s="926" t="s">
        <v>178</v>
      </c>
      <c r="DM126" s="926"/>
      <c r="DN126" s="926"/>
      <c r="DO126" s="926"/>
      <c r="DP126" s="926"/>
      <c r="DQ126" s="926" t="s">
        <v>418</v>
      </c>
      <c r="DR126" s="926"/>
      <c r="DS126" s="926"/>
      <c r="DT126" s="926"/>
      <c r="DU126" s="926"/>
      <c r="DV126" s="927" t="s">
        <v>418</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42</v>
      </c>
      <c r="AB127" s="959"/>
      <c r="AC127" s="959"/>
      <c r="AD127" s="959"/>
      <c r="AE127" s="960"/>
      <c r="AF127" s="961">
        <v>79</v>
      </c>
      <c r="AG127" s="959"/>
      <c r="AH127" s="959"/>
      <c r="AI127" s="959"/>
      <c r="AJ127" s="960"/>
      <c r="AK127" s="961">
        <v>87</v>
      </c>
      <c r="AL127" s="959"/>
      <c r="AM127" s="959"/>
      <c r="AN127" s="959"/>
      <c r="AO127" s="960"/>
      <c r="AP127" s="962">
        <v>0</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418</v>
      </c>
      <c r="DH127" s="926"/>
      <c r="DI127" s="926"/>
      <c r="DJ127" s="926"/>
      <c r="DK127" s="926"/>
      <c r="DL127" s="926" t="s">
        <v>418</v>
      </c>
      <c r="DM127" s="926"/>
      <c r="DN127" s="926"/>
      <c r="DO127" s="926"/>
      <c r="DP127" s="926"/>
      <c r="DQ127" s="926" t="s">
        <v>178</v>
      </c>
      <c r="DR127" s="926"/>
      <c r="DS127" s="926"/>
      <c r="DT127" s="926"/>
      <c r="DU127" s="926"/>
      <c r="DV127" s="927" t="s">
        <v>178</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38221</v>
      </c>
      <c r="AB128" s="1046"/>
      <c r="AC128" s="1046"/>
      <c r="AD128" s="1046"/>
      <c r="AE128" s="1047"/>
      <c r="AF128" s="1048">
        <v>25539</v>
      </c>
      <c r="AG128" s="1046"/>
      <c r="AH128" s="1046"/>
      <c r="AI128" s="1046"/>
      <c r="AJ128" s="1047"/>
      <c r="AK128" s="1048">
        <v>25315</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178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418</v>
      </c>
      <c r="DH128" s="1038"/>
      <c r="DI128" s="1038"/>
      <c r="DJ128" s="1038"/>
      <c r="DK128" s="1038"/>
      <c r="DL128" s="1038" t="s">
        <v>418</v>
      </c>
      <c r="DM128" s="1038"/>
      <c r="DN128" s="1038"/>
      <c r="DO128" s="1038"/>
      <c r="DP128" s="1038"/>
      <c r="DQ128" s="1038" t="s">
        <v>418</v>
      </c>
      <c r="DR128" s="1038"/>
      <c r="DS128" s="1038"/>
      <c r="DT128" s="1038"/>
      <c r="DU128" s="1038"/>
      <c r="DV128" s="1039" t="s">
        <v>418</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3263008</v>
      </c>
      <c r="AB129" s="959"/>
      <c r="AC129" s="959"/>
      <c r="AD129" s="959"/>
      <c r="AE129" s="960"/>
      <c r="AF129" s="961">
        <v>3641113</v>
      </c>
      <c r="AG129" s="959"/>
      <c r="AH129" s="959"/>
      <c r="AI129" s="959"/>
      <c r="AJ129" s="960"/>
      <c r="AK129" s="961">
        <v>3453276</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178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605137</v>
      </c>
      <c r="AB130" s="959"/>
      <c r="AC130" s="959"/>
      <c r="AD130" s="959"/>
      <c r="AE130" s="960"/>
      <c r="AF130" s="961">
        <v>639779</v>
      </c>
      <c r="AG130" s="959"/>
      <c r="AH130" s="959"/>
      <c r="AI130" s="959"/>
      <c r="AJ130" s="960"/>
      <c r="AK130" s="961">
        <v>599481</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12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2657871</v>
      </c>
      <c r="AB131" s="986"/>
      <c r="AC131" s="986"/>
      <c r="AD131" s="986"/>
      <c r="AE131" s="987"/>
      <c r="AF131" s="985">
        <v>3001334</v>
      </c>
      <c r="AG131" s="986"/>
      <c r="AH131" s="986"/>
      <c r="AI131" s="986"/>
      <c r="AJ131" s="987"/>
      <c r="AK131" s="985">
        <v>2853795</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24.2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11.351152859999999</v>
      </c>
      <c r="AB132" s="1097"/>
      <c r="AC132" s="1097"/>
      <c r="AD132" s="1097"/>
      <c r="AE132" s="1098"/>
      <c r="AF132" s="1099">
        <v>11.517112060000001</v>
      </c>
      <c r="AG132" s="1097"/>
      <c r="AH132" s="1097"/>
      <c r="AI132" s="1097"/>
      <c r="AJ132" s="1098"/>
      <c r="AK132" s="1099">
        <v>13.263566580000001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10.5</v>
      </c>
      <c r="AB133" s="1080"/>
      <c r="AC133" s="1080"/>
      <c r="AD133" s="1080"/>
      <c r="AE133" s="1081"/>
      <c r="AF133" s="1079">
        <v>10.9</v>
      </c>
      <c r="AG133" s="1080"/>
      <c r="AH133" s="1080"/>
      <c r="AI133" s="1080"/>
      <c r="AJ133" s="1081"/>
      <c r="AK133" s="1079">
        <v>12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P+ogUqWlIUh+7ppTwKjCOtUlAh07/yLwSM1+QgXbpAt4nhRiiKzsouIfAJS9tYU5xAnLHI2VE8BYRIZebXTNw==" saltValue="ydrjxBnoy/qVrT3AF9OXd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914C-C7BC-4C0C-82DE-717D0C253D1A}">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ckUSbz57y32BGQgj2AEYn70YD5lsZRqCSwlvji1X7lLvZ1scGtEGzWYhFrbGwOms7kkaaVSvCNasw7l7ilPEQ==" saltValue="1oRJJ3WxQh5/wU4IRrmL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CQ10" sqref="CQ10"/>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8+YdwCcfOxVdc+6M3eqcmrO6j8f8tWYj/oaWXY/hjGRysfHsstOknea8HubI5+ppYl+KVMHcT4HxYYSnmBSkA==" saltValue="9qSbRAe1ZYmaY55NaYtQ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902837</v>
      </c>
      <c r="AP9" s="281">
        <v>180712</v>
      </c>
      <c r="AQ9" s="282">
        <v>138583</v>
      </c>
      <c r="AR9" s="283">
        <v>30.4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8817</v>
      </c>
      <c r="AP10" s="284">
        <v>1765</v>
      </c>
      <c r="AQ10" s="285">
        <v>15847</v>
      </c>
      <c r="AR10" s="286">
        <v>-88.9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2224</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12011</v>
      </c>
      <c r="AP13" s="284">
        <v>2404</v>
      </c>
      <c r="AQ13" s="285">
        <v>5571</v>
      </c>
      <c r="AR13" s="286">
        <v>-56.8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21016</v>
      </c>
      <c r="AP14" s="284">
        <v>4207</v>
      </c>
      <c r="AQ14" s="285">
        <v>2766</v>
      </c>
      <c r="AR14" s="286">
        <v>52.1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-68093</v>
      </c>
      <c r="AP15" s="284">
        <v>-13630</v>
      </c>
      <c r="AQ15" s="285">
        <v>-9361</v>
      </c>
      <c r="AR15" s="286">
        <v>45.6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876588</v>
      </c>
      <c r="AP16" s="284">
        <v>175458</v>
      </c>
      <c r="AQ16" s="285">
        <v>155632</v>
      </c>
      <c r="AR16" s="286">
        <v>12.7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19.420000000000002</v>
      </c>
      <c r="AP21" s="298">
        <v>13.83</v>
      </c>
      <c r="AQ21" s="299">
        <v>5.59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93.5</v>
      </c>
      <c r="AP22" s="303">
        <v>96.2</v>
      </c>
      <c r="AQ22" s="304">
        <v>-2.7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606494</v>
      </c>
      <c r="AP32" s="312">
        <v>121396</v>
      </c>
      <c r="AQ32" s="313">
        <v>82029</v>
      </c>
      <c r="AR32" s="314">
        <v>48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350235</v>
      </c>
      <c r="AP35" s="312">
        <v>70103</v>
      </c>
      <c r="AQ35" s="313">
        <v>28200</v>
      </c>
      <c r="AR35" s="314">
        <v>148.6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46495</v>
      </c>
      <c r="AP36" s="312">
        <v>9306</v>
      </c>
      <c r="AQ36" s="313">
        <v>4770</v>
      </c>
      <c r="AR36" s="314">
        <v>95.1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87</v>
      </c>
      <c r="AP37" s="312">
        <v>17</v>
      </c>
      <c r="AQ37" s="313">
        <v>525</v>
      </c>
      <c r="AR37" s="314">
        <v>-96.8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4</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-25315</v>
      </c>
      <c r="AP39" s="312">
        <v>-5067</v>
      </c>
      <c r="AQ39" s="313">
        <v>-1861</v>
      </c>
      <c r="AR39" s="314">
        <v>172.3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-599481</v>
      </c>
      <c r="AP40" s="312">
        <v>-119992</v>
      </c>
      <c r="AQ40" s="313">
        <v>-76879</v>
      </c>
      <c r="AR40" s="314">
        <v>56.1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378515</v>
      </c>
      <c r="AP41" s="312">
        <v>75764</v>
      </c>
      <c r="AQ41" s="313">
        <v>36788</v>
      </c>
      <c r="AR41" s="314">
        <v>105.9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684849</v>
      </c>
      <c r="AN51" s="334">
        <v>121148</v>
      </c>
      <c r="AO51" s="335">
        <v>-4.8</v>
      </c>
      <c r="AP51" s="336">
        <v>114790</v>
      </c>
      <c r="AQ51" s="337">
        <v>-6.6</v>
      </c>
      <c r="AR51" s="338">
        <v>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358208</v>
      </c>
      <c r="AN52" s="342">
        <v>63366</v>
      </c>
      <c r="AO52" s="343">
        <v>-30.9</v>
      </c>
      <c r="AP52" s="344">
        <v>55601</v>
      </c>
      <c r="AQ52" s="345">
        <v>-15.5</v>
      </c>
      <c r="AR52" s="346">
        <v>-15.4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591183</v>
      </c>
      <c r="AN53" s="334">
        <v>108058</v>
      </c>
      <c r="AO53" s="335">
        <v>-10.8</v>
      </c>
      <c r="AP53" s="336">
        <v>126262</v>
      </c>
      <c r="AQ53" s="337">
        <v>10</v>
      </c>
      <c r="AR53" s="338">
        <v>-20.8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264985</v>
      </c>
      <c r="AN54" s="342">
        <v>48434</v>
      </c>
      <c r="AO54" s="343">
        <v>-23.6</v>
      </c>
      <c r="AP54" s="344">
        <v>56769</v>
      </c>
      <c r="AQ54" s="345">
        <v>2.1</v>
      </c>
      <c r="AR54" s="346">
        <v>-25.7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551352</v>
      </c>
      <c r="AN55" s="334">
        <v>103599</v>
      </c>
      <c r="AO55" s="335">
        <v>-4.0999999999999996</v>
      </c>
      <c r="AP55" s="336">
        <v>126525</v>
      </c>
      <c r="AQ55" s="337">
        <v>0.2</v>
      </c>
      <c r="AR55" s="338">
        <v>-4.3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236896</v>
      </c>
      <c r="AN56" s="342">
        <v>44513</v>
      </c>
      <c r="AO56" s="343">
        <v>-8.1</v>
      </c>
      <c r="AP56" s="344">
        <v>67052</v>
      </c>
      <c r="AQ56" s="345">
        <v>18.100000000000001</v>
      </c>
      <c r="AR56" s="346">
        <v>-26.2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715526</v>
      </c>
      <c r="AN57" s="334">
        <v>138614</v>
      </c>
      <c r="AO57" s="335">
        <v>33.799999999999997</v>
      </c>
      <c r="AP57" s="336">
        <v>122054</v>
      </c>
      <c r="AQ57" s="337">
        <v>-3.5</v>
      </c>
      <c r="AR57" s="338">
        <v>37.299999999999997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309131</v>
      </c>
      <c r="AN58" s="342">
        <v>59886</v>
      </c>
      <c r="AO58" s="343">
        <v>34.5</v>
      </c>
      <c r="AP58" s="344">
        <v>68298</v>
      </c>
      <c r="AQ58" s="345">
        <v>1.9</v>
      </c>
      <c r="AR58" s="346">
        <v>32.6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487764</v>
      </c>
      <c r="AN59" s="334">
        <v>97631</v>
      </c>
      <c r="AO59" s="335">
        <v>-29.6</v>
      </c>
      <c r="AP59" s="336">
        <v>111644</v>
      </c>
      <c r="AQ59" s="337">
        <v>-8.5</v>
      </c>
      <c r="AR59" s="338">
        <v>-21.1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275818</v>
      </c>
      <c r="AN60" s="342">
        <v>55208</v>
      </c>
      <c r="AO60" s="343">
        <v>-7.8</v>
      </c>
      <c r="AP60" s="344">
        <v>66606</v>
      </c>
      <c r="AQ60" s="345">
        <v>-2.5</v>
      </c>
      <c r="AR60" s="346">
        <v>-5.3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606135</v>
      </c>
      <c r="AN61" s="349">
        <v>113810</v>
      </c>
      <c r="AO61" s="350">
        <v>-3.1</v>
      </c>
      <c r="AP61" s="351">
        <v>120255</v>
      </c>
      <c r="AQ61" s="352">
        <v>-1.7</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289008</v>
      </c>
      <c r="AN62" s="342">
        <v>54281</v>
      </c>
      <c r="AO62" s="343">
        <v>-7.2</v>
      </c>
      <c r="AP62" s="344">
        <v>62865</v>
      </c>
      <c r="AQ62" s="345">
        <v>0.8</v>
      </c>
      <c r="AR62" s="346">
        <v>-8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0siXLwKilPYO8bCq+JmPZdK9w0YRTr+I6+D9g8uqLykWfz3gDZL20BxGNnCra1jeQt8lm+dox5Ua+UC2RCJXA==" saltValue="JyJIX4AwN1xsSYO2KyOX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RMLZXmSKK1Zm57ahwPoR8vvZfh/nKxMkbhVSfPlrby/u1Nd86wBu0Z4OgRTAa2ppvBbero0aqFex0xzM7HuT5w==" saltValue="jxTD097uH2wl0Q6wIC5o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q7Dp7HL2oWzKiPkMDq+Ia4pb/7ygNeX2khhAWlaLFWskuJaZesn2pyielKCD2GWFJI6ilFQ/bZ1W1bYtNGQhKQ==" saltValue="2Ls88yOOKT8rFHZBFUkT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activeCell="A20" sqref="A2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21.57</v>
      </c>
      <c r="G47" s="12">
        <v>21.25</v>
      </c>
      <c r="H47" s="12">
        <v>20.53</v>
      </c>
      <c r="I47" s="12">
        <v>18.399999999999999</v>
      </c>
      <c r="J47" s="13">
        <v>19.399999999999999</v>
      </c>
    </row>
    <row r="48" spans="2:10" ht="57.75" customHeight="1" x14ac:dyDescent="0.15">
      <c r="B48" s="14"/>
      <c r="C48" s="1141" t="s">
        <v>4</v>
      </c>
      <c r="D48" s="1141"/>
      <c r="E48" s="1142"/>
      <c r="F48" s="15">
        <v>4.5199999999999996</v>
      </c>
      <c r="G48" s="16">
        <v>4.42</v>
      </c>
      <c r="H48" s="16">
        <v>5.15</v>
      </c>
      <c r="I48" s="16">
        <v>5.49</v>
      </c>
      <c r="J48" s="17">
        <v>5.57</v>
      </c>
    </row>
    <row r="49" spans="2:10" ht="57.75" customHeight="1" thickBot="1" x14ac:dyDescent="0.2">
      <c r="B49" s="18"/>
      <c r="C49" s="1143" t="s">
        <v>5</v>
      </c>
      <c r="D49" s="1143"/>
      <c r="E49" s="1144"/>
      <c r="F49" s="19" t="s">
        <v>562</v>
      </c>
      <c r="G49" s="20" t="s">
        <v>563</v>
      </c>
      <c r="H49" s="20">
        <v>0.89</v>
      </c>
      <c r="I49" s="20">
        <v>0.88</v>
      </c>
      <c r="J49" s="21" t="s">
        <v>564</v>
      </c>
    </row>
    <row r="50" spans="2:10" x14ac:dyDescent="0.15"/>
  </sheetData>
  <sheetProtection algorithmName="SHA-512" hashValue="5h8OPLLDbFgBP8N91aDGJKjm8pj+gonuQhpkGYKHjFRKohkNjcQwFxjQG47zd2gaQAXMGPFzjn36gWVrvev/cw==" saltValue="+4vI4vO/qgbs2pmc+tdx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2024-03-18T00:23:07Z</cp:lastPrinted>
  <dcterms:created xsi:type="dcterms:W3CDTF">2024-02-05T01:08:31Z</dcterms:created>
  <dcterms:modified xsi:type="dcterms:W3CDTF">2024-03-21T23:47:47Z</dcterms:modified>
  <cp:category/>
</cp:coreProperties>
</file>