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 defaultThemeVersion="124226"/>
  <xr:revisionPtr revIDLastSave="0" documentId="13_ncr:1_{FD576B2E-A1F0-4971-8AFA-043BD2AD2BE8}" xr6:coauthVersionLast="36" xr6:coauthVersionMax="36" xr10:uidLastSave="{00000000-0000-0000-0000-000000000000}"/>
  <bookViews>
    <workbookView xWindow="0" yWindow="0" windowWidth="30720" windowHeight="13095" tabRatio="944" firstSheet="4" activeTab="4" xr2:uid="{00000000-000D-0000-FFFF-FFFF00000000}"/>
  </bookViews>
  <sheets>
    <sheet name="貸借対照表" sheetId="165" state="hidden" r:id="rId1"/>
    <sheet name="純資産変動計算書" sheetId="166" state="hidden" r:id="rId2"/>
    <sheet name="行政コスト計算書" sheetId="167" state="hidden" r:id="rId3"/>
    <sheet name="資金収支計算書" sheetId="168" state="hidden" r:id="rId4"/>
    <sheet name="有形固定資産の明細 " sheetId="196" r:id="rId5"/>
    <sheet name="有形固定資産に係る行政目的別の明細 " sheetId="197" r:id="rId6"/>
    <sheet name="投資及び出資金の明細" sheetId="178" r:id="rId7"/>
    <sheet name="基金" sheetId="9" r:id="rId8"/>
    <sheet name="貸付金" sheetId="187" r:id="rId9"/>
    <sheet name="長期延滞債権 " sheetId="195" r:id="rId10"/>
    <sheet name="未収金 " sheetId="186" r:id="rId11"/>
    <sheet name="地方債（借入先別）" sheetId="12" r:id="rId12"/>
    <sheet name="地方債（利率別など）" sheetId="13" r:id="rId13"/>
    <sheet name="引当金" sheetId="35" r:id="rId14"/>
    <sheet name="補助金" sheetId="198" r:id="rId15"/>
    <sheet name="財源明細" sheetId="37" r:id="rId16"/>
    <sheet name="財源情報明細" sheetId="38" r:id="rId17"/>
    <sheet name="資金明細" sheetId="39" r:id="rId18"/>
    <sheet name="財源会計テンプレート" sheetId="42" state="hidden" r:id="rId19"/>
  </sheets>
  <externalReferences>
    <externalReference r:id="rId20"/>
    <externalReference r:id="rId21"/>
  </externalReferences>
  <definedNames>
    <definedName name="a" localSheetId="9">[1]貸付金・長期延滞債権!#REF!</definedName>
    <definedName name="a" localSheetId="10">[1]貸付金・長期延滞債権!#REF!</definedName>
    <definedName name="a">#REF!</definedName>
    <definedName name="ColumnEnd" localSheetId="13">引当金!$F$3</definedName>
    <definedName name="ColumnEnd" localSheetId="7">基金!$G$3</definedName>
    <definedName name="ColumnEnd" localSheetId="18">財源会計テンプレート!#REF!</definedName>
    <definedName name="ColumnEnd" localSheetId="16">財源情報明細!$F$4</definedName>
    <definedName name="ColumnEnd" localSheetId="15">財源明細!$E$3</definedName>
    <definedName name="ColumnEnd" localSheetId="17">資金明細!$B$3</definedName>
    <definedName name="ColumnEnd" localSheetId="9">'長期延滞債権 '!#REF!</definedName>
    <definedName name="ColumnEnd" localSheetId="14">補助金!$F$3</definedName>
    <definedName name="ColumnEnd" localSheetId="10">'未収金 '!#REF!</definedName>
    <definedName name="CSV" localSheetId="2">#REF!</definedName>
    <definedName name="CSV" localSheetId="3">#REF!</definedName>
    <definedName name="CSV" localSheetId="1">#REF!</definedName>
    <definedName name="CSV" localSheetId="0">#REF!</definedName>
    <definedName name="CSV" localSheetId="9">#REF!</definedName>
    <definedName name="CSV" localSheetId="10">#REF!</definedName>
    <definedName name="CSV">#REF!</definedName>
    <definedName name="CSVDATA" localSheetId="2">#REF!</definedName>
    <definedName name="CSVDATA" localSheetId="3">#REF!</definedName>
    <definedName name="CSVDATA" localSheetId="1">#REF!</definedName>
    <definedName name="CSVDATA" localSheetId="0">#REF!</definedName>
    <definedName name="CSVDATA" localSheetId="9">#REF!</definedName>
    <definedName name="CSVDATA" localSheetId="10">#REF!</definedName>
    <definedName name="CSVDATA">#REF!</definedName>
    <definedName name="DAN_KAIK_END" localSheetId="9">#REF!</definedName>
    <definedName name="DAN_KAIK_END" localSheetId="10">#REF!</definedName>
    <definedName name="DAN_KAIK_END">#REF!</definedName>
    <definedName name="DAN_KAIK_START" localSheetId="9">#REF!</definedName>
    <definedName name="DAN_KAIK_START" localSheetId="10">#REF!</definedName>
    <definedName name="DAN_KAIK_START">#REF!</definedName>
    <definedName name="End" localSheetId="13">引当金!$A$10</definedName>
    <definedName name="End" localSheetId="7">基金!$A$24</definedName>
    <definedName name="End" localSheetId="18">財源会計テンプレート!#REF!</definedName>
    <definedName name="End" localSheetId="16">財源情報明細!$A$9</definedName>
    <definedName name="End" localSheetId="15">財源明細!#REF!</definedName>
    <definedName name="End" localSheetId="17">資金明細!$A$7</definedName>
    <definedName name="End" localSheetId="9">'長期延滞債権 '!#REF!</definedName>
    <definedName name="End" localSheetId="14">補助金!$A$14</definedName>
    <definedName name="End" localSheetId="10">'未収金 '!#REF!</definedName>
    <definedName name="End">#REF!</definedName>
    <definedName name="_xlnm.Print_Area" localSheetId="2">行政コスト計算書!$B$1:$P$50</definedName>
    <definedName name="_xlnm.Print_Area" localSheetId="18">財源会計テンプレート!$A$2:$G$21</definedName>
    <definedName name="_xlnm.Print_Area" localSheetId="16">財源情報明細!$A$1:$F$17</definedName>
    <definedName name="_xlnm.Print_Area" localSheetId="3">資金収支計算書!$B$1:$O$69</definedName>
    <definedName name="_xlnm.Print_Area" localSheetId="1">純資産変動計算書!$B$1:$Q$32</definedName>
    <definedName name="_xlnm.Print_Area" localSheetId="0">貸借対照表!$C$1:$AB$71</definedName>
    <definedName name="_xlnm.Print_Area" localSheetId="9">'長期延滞債権 '!$A$1:$C$24</definedName>
    <definedName name="_xlnm.Print_Area" localSheetId="10">'未収金 '!$A$1:$C$22</definedName>
    <definedName name="_xlnm.Print_Titles" localSheetId="15">財源明細!$1:$3</definedName>
    <definedName name="Start" localSheetId="13">引当金!$A$3</definedName>
    <definedName name="Start" localSheetId="7">基金!$A$3</definedName>
    <definedName name="Start" localSheetId="18">財源会計テンプレート!#REF!</definedName>
    <definedName name="Start" localSheetId="16">財源情報明細!$A$3</definedName>
    <definedName name="Start" localSheetId="15">財源明細!$A$3</definedName>
    <definedName name="Start" localSheetId="17">資金明細!#REF!</definedName>
    <definedName name="Start" localSheetId="9">'長期延滞債権 '!#REF!</definedName>
    <definedName name="Start" localSheetId="14">補助金!$A$3</definedName>
    <definedName name="Start" localSheetId="10">'未収金 '!#REF!</definedName>
    <definedName name="Start">#REF!</definedName>
    <definedName name="Start1" localSheetId="18">#REF!</definedName>
    <definedName name="Start1" localSheetId="9">#REF!</definedName>
    <definedName name="Start1" localSheetId="14">#REF!</definedName>
    <definedName name="Start1" localSheetId="10">#REF!</definedName>
    <definedName name="Start1">#REF!</definedName>
    <definedName name="カテゴリ一覧">[2]カテゴリ!$M$6:$M$16</definedName>
    <definedName name="フォーム共通定義_「画面ＩＤ」入力セルの位置_行" localSheetId="2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0">#REF!</definedName>
    <definedName name="フォーム共通定義_「画面ＩＤ」入力セルの位置_行" localSheetId="9">#REF!</definedName>
    <definedName name="フォーム共通定義_「画面ＩＤ」入力セルの位置_行" localSheetId="1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0">#REF!</definedName>
    <definedName name="フォーム共通定義_「画面ＩＤ」入力セルの位置_列" localSheetId="9">#REF!</definedName>
    <definedName name="フォーム共通定義_「画面ＩＤ」入力セルの位置_列" localSheetId="1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0">#REF!</definedName>
    <definedName name="画面イベント定義_「画面ＩＤ」入力セルの位置_行" localSheetId="9">#REF!</definedName>
    <definedName name="画面イベント定義_「画面ＩＤ」入力セルの位置_行" localSheetId="1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0">#REF!</definedName>
    <definedName name="画面イベント定義_「画面ＩＤ」入力セルの位置_列" localSheetId="9">#REF!</definedName>
    <definedName name="画面イベント定義_「画面ＩＤ」入力セルの位置_列" localSheetId="10">#REF!</definedName>
    <definedName name="画面イベント定義_「画面ＩＤ」入力セルの位置_列">#REF!</definedName>
    <definedName name="合計" localSheetId="9">'長期延滞債権 '!#REF!</definedName>
    <definedName name="合計" localSheetId="10">'未収金 '!#REF!</definedName>
    <definedName name="合計">#REF!</definedName>
    <definedName name="銘柄名" localSheetId="9">'長期延滞債権 '!#REF!</definedName>
    <definedName name="銘柄名" localSheetId="10">'未収金 '!#REF!</definedName>
    <definedName name="銘柄名">#REF!</definedName>
    <definedName name="論理データ型一覧">[2]論理データ型!$A$3:$A$41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8" l="1"/>
  <c r="E9" i="38" s="1"/>
  <c r="E6" i="38"/>
  <c r="C5" i="38"/>
  <c r="E10" i="35" l="1"/>
  <c r="E5" i="38"/>
  <c r="E31" i="37" l="1"/>
  <c r="B17" i="12" l="1"/>
  <c r="C17" i="12"/>
  <c r="D17" i="12"/>
  <c r="E17" i="12"/>
  <c r="F17" i="12"/>
  <c r="G17" i="12"/>
  <c r="H17" i="12"/>
  <c r="I17" i="12"/>
  <c r="J17" i="12"/>
  <c r="K17" i="12"/>
  <c r="E17" i="37" l="1"/>
  <c r="E25" i="37" s="1"/>
  <c r="E24" i="37"/>
  <c r="E23" i="37"/>
  <c r="E20" i="37"/>
  <c r="E4" i="37"/>
  <c r="E38" i="37"/>
  <c r="E37" i="37"/>
  <c r="E34" i="37"/>
  <c r="B7" i="39"/>
  <c r="F6" i="35"/>
  <c r="F7" i="35"/>
  <c r="F8" i="35"/>
  <c r="F9" i="35"/>
  <c r="E39" i="37" l="1"/>
  <c r="F5" i="35"/>
  <c r="B21" i="186" l="1"/>
  <c r="C23" i="195"/>
  <c r="B23" i="195"/>
  <c r="F18" i="9"/>
  <c r="B24" i="9"/>
  <c r="F23" i="9"/>
  <c r="F22" i="9"/>
  <c r="F21" i="9"/>
  <c r="F20" i="9"/>
  <c r="F19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D9" i="38" l="1"/>
  <c r="F8" i="38"/>
  <c r="F9" i="38" s="1"/>
  <c r="E7" i="38"/>
  <c r="E13" i="198"/>
  <c r="E14" i="198" s="1"/>
  <c r="E11" i="198"/>
  <c r="D10" i="35"/>
  <c r="F10" i="35" s="1"/>
  <c r="C10" i="35"/>
  <c r="B10" i="35"/>
  <c r="D9" i="35"/>
  <c r="C21" i="186"/>
  <c r="C22" i="186" s="1"/>
  <c r="B22" i="186"/>
  <c r="C24" i="195"/>
  <c r="B24" i="195"/>
  <c r="F9" i="187"/>
  <c r="E9" i="187"/>
  <c r="D9" i="187"/>
  <c r="C9" i="187"/>
  <c r="B9" i="187"/>
  <c r="F8" i="187"/>
  <c r="F7" i="187"/>
  <c r="F6" i="187"/>
  <c r="F5" i="187"/>
  <c r="G24" i="9"/>
  <c r="F24" i="9"/>
  <c r="E24" i="9"/>
  <c r="D24" i="9"/>
  <c r="C24" i="9"/>
  <c r="K33" i="178"/>
  <c r="J33" i="178"/>
  <c r="I33" i="178"/>
  <c r="H33" i="178"/>
  <c r="G33" i="178"/>
  <c r="F33" i="178"/>
  <c r="E33" i="178"/>
  <c r="D33" i="178"/>
  <c r="C33" i="178"/>
  <c r="B33" i="178"/>
  <c r="J12" i="178"/>
  <c r="B12" i="178"/>
  <c r="U30" i="166" l="1"/>
  <c r="U28" i="166"/>
  <c r="U27" i="166"/>
  <c r="U26" i="166"/>
  <c r="W21" i="166"/>
  <c r="V21" i="166"/>
  <c r="V29" i="166" s="1"/>
  <c r="U19" i="166"/>
  <c r="U18" i="166"/>
  <c r="W17" i="166"/>
  <c r="U17" i="166" s="1"/>
  <c r="Q17" i="166"/>
  <c r="Q20" i="166" s="1"/>
  <c r="Q29" i="166" s="1"/>
  <c r="Q30" i="166" s="1"/>
  <c r="U16" i="166"/>
  <c r="U15" i="166"/>
  <c r="AE68" i="165"/>
  <c r="AD63" i="165"/>
  <c r="AD59" i="165" s="1"/>
  <c r="AD54" i="165"/>
  <c r="AD47" i="165"/>
  <c r="AD43" i="165"/>
  <c r="AD32" i="165"/>
  <c r="AE20" i="165"/>
  <c r="AD16" i="165"/>
  <c r="AE14" i="165"/>
  <c r="AE29" i="165" s="1"/>
  <c r="AD46" i="165" l="1"/>
  <c r="W20" i="166"/>
  <c r="U20" i="166" s="1"/>
  <c r="AD15" i="165"/>
  <c r="AE69" i="165"/>
  <c r="AD14" i="165" l="1"/>
  <c r="AD69" i="165" s="1"/>
  <c r="W29" i="166"/>
  <c r="U29" i="166" s="1"/>
  <c r="F19" i="42"/>
  <c r="F13" i="42"/>
  <c r="F7" i="42"/>
  <c r="F20" i="42" l="1"/>
  <c r="F21" i="42" s="1"/>
</calcChain>
</file>

<file path=xl/sharedStrings.xml><?xml version="1.0" encoding="utf-8"?>
<sst xmlns="http://schemas.openxmlformats.org/spreadsheetml/2006/main" count="1235" uniqueCount="643">
  <si>
    <t>金額</t>
    <rPh sb="0" eb="2">
      <t>キンガク</t>
    </rPh>
    <phoneticPr fontId="3"/>
  </si>
  <si>
    <t>土地</t>
    <rPh sb="0" eb="2">
      <t>トチ</t>
    </rPh>
    <phoneticPr fontId="3"/>
  </si>
  <si>
    <t>その他</t>
    <rPh sb="2" eb="3">
      <t>ホカ</t>
    </rPh>
    <phoneticPr fontId="3"/>
  </si>
  <si>
    <t>有価証券</t>
    <rPh sb="0" eb="2">
      <t>ユウカ</t>
    </rPh>
    <rPh sb="2" eb="4">
      <t>ショウケン</t>
    </rPh>
    <phoneticPr fontId="3"/>
  </si>
  <si>
    <t>現金預金</t>
    <rPh sb="0" eb="2">
      <t>ゲンキン</t>
    </rPh>
    <rPh sb="2" eb="4">
      <t>ヨキン</t>
    </rPh>
    <phoneticPr fontId="3"/>
  </si>
  <si>
    <t>合計</t>
    <rPh sb="0" eb="2">
      <t>ゴウケイ</t>
    </rPh>
    <phoneticPr fontId="3"/>
  </si>
  <si>
    <t>税収等</t>
    <rPh sb="0" eb="2">
      <t>ゼイシュウ</t>
    </rPh>
    <rPh sb="2" eb="3">
      <t>ナド</t>
    </rPh>
    <phoneticPr fontId="3"/>
  </si>
  <si>
    <t>区分</t>
    <rPh sb="0" eb="2">
      <t>クブン</t>
    </rPh>
    <phoneticPr fontId="8"/>
  </si>
  <si>
    <t>合計</t>
    <rPh sb="0" eb="2">
      <t>ゴウケイ</t>
    </rPh>
    <phoneticPr fontId="8"/>
  </si>
  <si>
    <t>種類</t>
    <rPh sb="0" eb="2">
      <t>シュルイ</t>
    </rPh>
    <phoneticPr fontId="3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</si>
  <si>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3"/>
  </si>
  <si>
    <t>【貸付金】</t>
    <rPh sb="1" eb="4">
      <t>カシツケキン</t>
    </rPh>
    <phoneticPr fontId="3"/>
  </si>
  <si>
    <t>第三セクター等</t>
    <rPh sb="0" eb="1">
      <t>ダイ</t>
    </rPh>
    <rPh sb="1" eb="2">
      <t>サン</t>
    </rPh>
    <rPh sb="6" eb="7">
      <t>ナド</t>
    </rPh>
    <phoneticPr fontId="3"/>
  </si>
  <si>
    <t>【未収金】</t>
    <rPh sb="1" eb="4">
      <t>ミシュウキン</t>
    </rPh>
    <phoneticPr fontId="3"/>
  </si>
  <si>
    <t>地方債残高</t>
    <rPh sb="0" eb="3">
      <t>チホウサイ</t>
    </rPh>
    <rPh sb="3" eb="5">
      <t>ザンダカ</t>
    </rPh>
    <phoneticPr fontId="9"/>
  </si>
  <si>
    <t>政府資金</t>
    <rPh sb="0" eb="2">
      <t>セイフ</t>
    </rPh>
    <rPh sb="2" eb="4">
      <t>シキン</t>
    </rPh>
    <phoneticPr fontId="9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</si>
  <si>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9"/>
  </si>
  <si>
    <t>市中銀行</t>
    <rPh sb="0" eb="2">
      <t>シチュウ</t>
    </rPh>
    <rPh sb="2" eb="4">
      <t>ギンコウ</t>
    </rPh>
    <phoneticPr fontId="9"/>
  </si>
  <si>
    <t>その他の
金融機関</t>
    <rPh sb="2" eb="3">
      <t>タ</t>
    </rPh>
    <rPh sb="5" eb="7">
      <t>キンユウ</t>
    </rPh>
    <rPh sb="7" eb="9">
      <t>キカン</t>
    </rPh>
    <phoneticPr fontId="9"/>
  </si>
  <si>
    <t>市場公募債</t>
    <rPh sb="0" eb="2">
      <t>シジョウ</t>
    </rPh>
    <rPh sb="2" eb="5">
      <t>コウボサイ</t>
    </rPh>
    <phoneticPr fontId="9"/>
  </si>
  <si>
    <t>その他</t>
    <rPh sb="2" eb="3">
      <t>タ</t>
    </rPh>
    <phoneticPr fontId="9"/>
  </si>
  <si>
    <t>【通常分】</t>
    <rPh sb="1" eb="3">
      <t>ツウジョウ</t>
    </rPh>
    <rPh sb="3" eb="4">
      <t>ブン</t>
    </rPh>
    <phoneticPr fontId="8"/>
  </si>
  <si>
    <t>　　一般公共事業</t>
    <rPh sb="2" eb="4">
      <t>イッパン</t>
    </rPh>
    <rPh sb="4" eb="6">
      <t>コウキョウ</t>
    </rPh>
    <rPh sb="6" eb="8">
      <t>ジギョウ</t>
    </rPh>
    <phoneticPr fontId="8"/>
  </si>
  <si>
    <t>　　公営住宅建設</t>
    <rPh sb="2" eb="4">
      <t>コウエイ</t>
    </rPh>
    <rPh sb="4" eb="6">
      <t>ジュウタク</t>
    </rPh>
    <rPh sb="6" eb="8">
      <t>ケンセツ</t>
    </rPh>
    <phoneticPr fontId="8"/>
  </si>
  <si>
    <t>　　災害復旧</t>
    <rPh sb="2" eb="4">
      <t>サイガイ</t>
    </rPh>
    <rPh sb="4" eb="6">
      <t>フッキュウ</t>
    </rPh>
    <phoneticPr fontId="8"/>
  </si>
  <si>
    <t>　　教育・福祉施設</t>
    <rPh sb="2" eb="4">
      <t>キョウイク</t>
    </rPh>
    <rPh sb="5" eb="7">
      <t>フクシ</t>
    </rPh>
    <rPh sb="7" eb="9">
      <t>シセツ</t>
    </rPh>
    <phoneticPr fontId="8"/>
  </si>
  <si>
    <t>　　一般単独事業</t>
    <rPh sb="2" eb="4">
      <t>イッパン</t>
    </rPh>
    <rPh sb="4" eb="6">
      <t>タンドク</t>
    </rPh>
    <rPh sb="6" eb="8">
      <t>ジギョウ</t>
    </rPh>
    <phoneticPr fontId="8"/>
  </si>
  <si>
    <t>　　その他</t>
    <rPh sb="4" eb="5">
      <t>ホカ</t>
    </rPh>
    <phoneticPr fontId="8"/>
  </si>
  <si>
    <t>【特別分】</t>
    <rPh sb="1" eb="3">
      <t>トクベツ</t>
    </rPh>
    <rPh sb="3" eb="4">
      <t>ブン</t>
    </rPh>
    <phoneticPr fontId="8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</si>
  <si>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10"/>
  </si>
  <si>
    <t>　　減税補てん債</t>
    <rPh sb="2" eb="4">
      <t>ゲンゼイ</t>
    </rPh>
    <rPh sb="4" eb="5">
      <t>ホ</t>
    </rPh>
    <rPh sb="7" eb="8">
      <t>サイ</t>
    </rPh>
    <phoneticPr fontId="10"/>
  </si>
  <si>
    <t>　　退職手当債</t>
    <rPh sb="2" eb="4">
      <t>タイショク</t>
    </rPh>
    <rPh sb="4" eb="6">
      <t>テアテ</t>
    </rPh>
    <rPh sb="6" eb="7">
      <t>サイ</t>
    </rPh>
    <phoneticPr fontId="10"/>
  </si>
  <si>
    <t>　　その他</t>
    <rPh sb="4" eb="5">
      <t>タ</t>
    </rPh>
    <phoneticPr fontId="10"/>
  </si>
  <si>
    <t>1.5％以下</t>
    <rPh sb="4" eb="6">
      <t>イカ</t>
    </rPh>
    <phoneticPr fontId="9"/>
  </si>
  <si>
    <t>1.5％超
2.0％以下</t>
    <rPh sb="4" eb="5">
      <t>チョウ</t>
    </rPh>
    <rPh sb="10" eb="12">
      <t>イカ</t>
    </rPh>
    <phoneticPr fontId="9"/>
  </si>
  <si>
    <t>2.0％超
2.5％以下</t>
    <rPh sb="4" eb="5">
      <t>チョウ</t>
    </rPh>
    <rPh sb="10" eb="12">
      <t>イカ</t>
    </rPh>
    <phoneticPr fontId="9"/>
  </si>
  <si>
    <t>2.5％超
3.0％以下</t>
    <rPh sb="4" eb="5">
      <t>チョウ</t>
    </rPh>
    <rPh sb="10" eb="12">
      <t>イカ</t>
    </rPh>
    <phoneticPr fontId="9"/>
  </si>
  <si>
    <t>3.0％超
3.5％以下</t>
    <rPh sb="4" eb="5">
      <t>チョウ</t>
    </rPh>
    <rPh sb="10" eb="12">
      <t>イカ</t>
    </rPh>
    <phoneticPr fontId="9"/>
  </si>
  <si>
    <t>3.5％超
4.0％以下</t>
    <rPh sb="4" eb="5">
      <t>チョウ</t>
    </rPh>
    <rPh sb="10" eb="12">
      <t>イカ</t>
    </rPh>
    <phoneticPr fontId="9"/>
  </si>
  <si>
    <t>4.0％超</t>
    <rPh sb="4" eb="5">
      <t>チョウ</t>
    </rPh>
    <phoneticPr fontId="9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</si>
  <si>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9"/>
  </si>
  <si>
    <t>１年以内</t>
    <rPh sb="1" eb="2">
      <t>ネン</t>
    </rPh>
    <rPh sb="2" eb="4">
      <t>イナイ</t>
    </rPh>
    <phoneticPr fontId="3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</si>
  <si>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</si>
  <si>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</si>
  <si>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</si>
  <si>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</si>
  <si>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3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</si>
  <si>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</si>
  <si>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</si>
  <si>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20年超</t>
    <rPh sb="2" eb="3">
      <t>ネン</t>
    </rPh>
    <rPh sb="3" eb="4">
      <t>チョウ</t>
    </rPh>
    <phoneticPr fontId="3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</si>
  <si>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9"/>
  </si>
  <si>
    <t>契約条項の概要</t>
    <rPh sb="0" eb="2">
      <t>ケイヤク</t>
    </rPh>
    <rPh sb="2" eb="4">
      <t>ジョウコウ</t>
    </rPh>
    <rPh sb="5" eb="7">
      <t>ガイヨウ</t>
    </rPh>
    <phoneticPr fontId="9"/>
  </si>
  <si>
    <t>区分</t>
    <rPh sb="0" eb="2">
      <t>クブン</t>
    </rPh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</si>
  <si>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</si>
  <si>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本年度増加額</t>
    <rPh sb="0" eb="3">
      <t>ホンネンド</t>
    </rPh>
    <rPh sb="3" eb="5">
      <t>ゾウカ</t>
    </rPh>
    <rPh sb="5" eb="6">
      <t>ガク</t>
    </rPh>
    <phoneticPr fontId="3"/>
  </si>
  <si>
    <t>本年度減少額</t>
    <rPh sb="0" eb="3">
      <t>ホンネンド</t>
    </rPh>
    <rPh sb="3" eb="6">
      <t>ゲンショウガク</t>
    </rPh>
    <phoneticPr fontId="3"/>
  </si>
  <si>
    <t>本年度末残高</t>
    <rPh sb="0" eb="3">
      <t>ホンネンド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</si>
  <si>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8"/>
  </si>
  <si>
    <t>その他</t>
    <rPh sb="2" eb="3">
      <t>タ</t>
    </rPh>
    <phoneticPr fontId="8"/>
  </si>
  <si>
    <t>金額</t>
    <rPh sb="0" eb="2">
      <t>キンガク</t>
    </rPh>
    <phoneticPr fontId="8"/>
  </si>
  <si>
    <t>計</t>
    <rPh sb="0" eb="1">
      <t>ケイ</t>
    </rPh>
    <phoneticPr fontId="8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</si>
  <si>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8"/>
  </si>
  <si>
    <t>会計</t>
    <rPh sb="0" eb="2">
      <t>カイケイ</t>
    </rPh>
    <phoneticPr fontId="3"/>
  </si>
  <si>
    <t>財源の内容</t>
    <rPh sb="0" eb="2">
      <t>ザイゲン</t>
    </rPh>
    <rPh sb="3" eb="5">
      <t>ナイヨウ</t>
    </rPh>
    <phoneticPr fontId="3"/>
  </si>
  <si>
    <t>小計</t>
    <rPh sb="0" eb="2">
      <t>ショウケイ</t>
    </rPh>
    <phoneticPr fontId="3"/>
  </si>
  <si>
    <t>内訳</t>
    <rPh sb="0" eb="2">
      <t>ウチワケ</t>
    </rPh>
    <phoneticPr fontId="8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</si>
  <si>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8"/>
  </si>
  <si>
    <t>地方債</t>
    <rPh sb="0" eb="3">
      <t>チホウサイ</t>
    </rPh>
    <phoneticPr fontId="8"/>
  </si>
  <si>
    <t>税収等</t>
    <rPh sb="0" eb="3">
      <t>ゼイシュウナド</t>
    </rPh>
    <phoneticPr fontId="8"/>
  </si>
  <si>
    <t>その他</t>
    <rPh sb="2" eb="3">
      <t>ホカ</t>
    </rPh>
    <phoneticPr fontId="8"/>
  </si>
  <si>
    <t>純行政コスト</t>
    <rPh sb="0" eb="1">
      <t>ジュン</t>
    </rPh>
    <rPh sb="1" eb="3">
      <t>ギョウセイ</t>
    </rPh>
    <phoneticPr fontId="8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</si>
  <si>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8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</si>
  <si>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8"/>
  </si>
  <si>
    <t>本年度末残高</t>
    <rPh sb="0" eb="3">
      <t>ホンネンド</t>
    </rPh>
    <rPh sb="3" eb="4">
      <t>マツ</t>
    </rPh>
    <rPh sb="4" eb="6">
      <t>ザンダカ</t>
    </rPh>
    <phoneticPr fontId="8"/>
  </si>
  <si>
    <t>現金</t>
    <rPh sb="0" eb="2">
      <t>ゲンキン</t>
    </rPh>
    <phoneticPr fontId="8"/>
  </si>
  <si>
    <t>要求払預金</t>
    <rPh sb="0" eb="2">
      <t>ヨウキュウ</t>
    </rPh>
    <rPh sb="2" eb="3">
      <t>バラ</t>
    </rPh>
    <rPh sb="3" eb="5">
      <t>ヨキン</t>
    </rPh>
    <phoneticPr fontId="8"/>
  </si>
  <si>
    <t>短期投資</t>
    <rPh sb="0" eb="2">
      <t>タンキ</t>
    </rPh>
    <rPh sb="2" eb="4">
      <t>トウシ</t>
    </rPh>
    <phoneticPr fontId="8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</si>
  <si>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</si>
  <si>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</si>
  <si>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3"/>
  </si>
  <si>
    <t>賞与等引当金</t>
    <rPh sb="0" eb="3">
      <t>ショウヨトウ</t>
    </rPh>
    <rPh sb="3" eb="5">
      <t>ヒキアテ</t>
    </rPh>
    <rPh sb="5" eb="6">
      <t>キン</t>
    </rPh>
    <phoneticPr fontId="3"/>
  </si>
  <si>
    <t>合計行開始</t>
    <rPh sb="0" eb="2">
      <t>ゴウケイ</t>
    </rPh>
    <rPh sb="2" eb="3">
      <t>ギョウ</t>
    </rPh>
    <rPh sb="3" eb="5">
      <t>カイシ</t>
    </rPh>
    <phoneticPr fontId="3"/>
  </si>
  <si>
    <t>合計行終了</t>
    <rPh sb="0" eb="2">
      <t>ゴウケイ</t>
    </rPh>
    <rPh sb="2" eb="3">
      <t>ギョウ</t>
    </rPh>
    <rPh sb="3" eb="5">
      <t>シュウリョウ</t>
    </rPh>
    <phoneticPr fontId="3"/>
  </si>
  <si>
    <t>-</t>
    <phoneticPr fontId="3"/>
  </si>
  <si>
    <t>他団体への公共施設等整備補助金等_x000D_
(所有外資産分）</t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</si>
  <si>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5"/>
  </si>
  <si>
    <t>区分</t>
    <rPh sb="0" eb="2">
      <t>クブン</t>
    </rPh>
    <phoneticPr fontId="15"/>
  </si>
  <si>
    <t>名称</t>
    <rPh sb="0" eb="2">
      <t>メイショウ</t>
    </rPh>
    <phoneticPr fontId="15"/>
  </si>
  <si>
    <t>相手先</t>
    <rPh sb="0" eb="3">
      <t>アイテサキ</t>
    </rPh>
    <phoneticPr fontId="15"/>
  </si>
  <si>
    <t>金額</t>
    <rPh sb="0" eb="2">
      <t>キンガク</t>
    </rPh>
    <phoneticPr fontId="15"/>
  </si>
  <si>
    <t>支出目的</t>
    <rPh sb="0" eb="2">
      <t>シシュツ</t>
    </rPh>
    <rPh sb="2" eb="4">
      <t>モクテキ</t>
    </rPh>
    <phoneticPr fontId="15"/>
  </si>
  <si>
    <t>計</t>
    <rPh sb="0" eb="1">
      <t>ケイ</t>
    </rPh>
    <phoneticPr fontId="15"/>
  </si>
  <si>
    <t>合計</t>
    <rPh sb="0" eb="2">
      <t>ゴウケイ</t>
    </rPh>
    <phoneticPr fontId="15"/>
  </si>
  <si>
    <t>国県等補助金</t>
    <phoneticPr fontId="3"/>
  </si>
  <si>
    <t>資本的
補助金</t>
    <phoneticPr fontId="3"/>
  </si>
  <si>
    <t>経常的
補助金</t>
    <phoneticPr fontId="3"/>
  </si>
  <si>
    <t>*出力条件</t>
  </si>
  <si>
    <t>*会計年度 ： H29</t>
  </si>
  <si>
    <t>*出力帳票選択 ： 財務書類</t>
  </si>
  <si>
    <t>*団体区分 ： 一般会計等</t>
  </si>
  <si>
    <t>*団体／会計コード ：</t>
  </si>
  <si>
    <t>*出力範囲 ： 年次</t>
  </si>
  <si>
    <t>*出力金額単位 ： 円</t>
  </si>
  <si>
    <t>貸借対照表</t>
  </si>
  <si>
    <t>（平成３０年３月３１日現在）</t>
  </si>
  <si>
    <t>（単位：円）</t>
  </si>
  <si>
    <t>科目コード</t>
  </si>
  <si>
    <t>科目コー</t>
  </si>
  <si>
    <t>科目</t>
  </si>
  <si>
    <t>金額</t>
  </si>
  <si>
    <t>【資産の部】</t>
  </si>
  <si>
    <t>【負債の部】</t>
  </si>
  <si>
    <t>1020000</t>
  </si>
  <si>
    <t>1590000</t>
  </si>
  <si>
    <t>固定資産</t>
  </si>
  <si>
    <t>固定負債</t>
  </si>
  <si>
    <t>1030000</t>
  </si>
  <si>
    <t>1600000</t>
  </si>
  <si>
    <t>有形固定資産</t>
  </si>
  <si>
    <t>地方債</t>
  </si>
  <si>
    <t>1040000</t>
  </si>
  <si>
    <t>1610000</t>
  </si>
  <si>
    <t>事業用資産</t>
  </si>
  <si>
    <t>長期未払金</t>
  </si>
  <si>
    <t>1050000</t>
  </si>
  <si>
    <t>1620000</t>
  </si>
  <si>
    <t>土地</t>
  </si>
  <si>
    <t>退職手当引当金</t>
  </si>
  <si>
    <t>1060000</t>
  </si>
  <si>
    <t>1630000</t>
  </si>
  <si>
    <t>立木竹</t>
  </si>
  <si>
    <t>-</t>
    <phoneticPr fontId="15"/>
  </si>
  <si>
    <t>損失補償等引当金</t>
  </si>
  <si>
    <t>-</t>
  </si>
  <si>
    <t>1070000</t>
  </si>
  <si>
    <t>1640000</t>
  </si>
  <si>
    <t>建物</t>
  </si>
  <si>
    <t>その他</t>
  </si>
  <si>
    <t>1080000</t>
  </si>
  <si>
    <t>1650000</t>
  </si>
  <si>
    <t>建物減価償却累計額</t>
  </si>
  <si>
    <t>流動負債</t>
  </si>
  <si>
    <t>1090000</t>
  </si>
  <si>
    <t>1660000</t>
  </si>
  <si>
    <t>工作物</t>
  </si>
  <si>
    <t>1年内償還予定地方債</t>
  </si>
  <si>
    <t>1100000</t>
  </si>
  <si>
    <t>1670000</t>
  </si>
  <si>
    <t>工作物減価償却累計額</t>
  </si>
  <si>
    <t>未払金</t>
  </si>
  <si>
    <t>1110000</t>
  </si>
  <si>
    <t>1680000</t>
  </si>
  <si>
    <t>船舶</t>
  </si>
  <si>
    <t>未払費用</t>
  </si>
  <si>
    <t>1120000</t>
  </si>
  <si>
    <t>1690000</t>
  </si>
  <si>
    <t>船舶減価償却累計額</t>
  </si>
  <si>
    <t>前受金</t>
  </si>
  <si>
    <t>1130000</t>
  </si>
  <si>
    <t>1700000</t>
  </si>
  <si>
    <t>浮標等</t>
  </si>
  <si>
    <t>前受収益</t>
  </si>
  <si>
    <t>1140000</t>
  </si>
  <si>
    <t>1710000</t>
  </si>
  <si>
    <t>浮標等減価償却累計額</t>
  </si>
  <si>
    <t>賞与等引当金</t>
  </si>
  <si>
    <t>1150000</t>
  </si>
  <si>
    <t>1720000</t>
  </si>
  <si>
    <t>航空機</t>
  </si>
  <si>
    <t>預り金</t>
  </si>
  <si>
    <t>1160000</t>
  </si>
  <si>
    <t>1730000</t>
  </si>
  <si>
    <t>航空機減価償却累計額</t>
  </si>
  <si>
    <t>1170000</t>
  </si>
  <si>
    <t>1580000</t>
  </si>
  <si>
    <t>負債合計</t>
  </si>
  <si>
    <t>1180000</t>
  </si>
  <si>
    <t>その他減価償却累計額</t>
  </si>
  <si>
    <t>【純資産の部】</t>
  </si>
  <si>
    <t>1190000</t>
  </si>
  <si>
    <t>1750000</t>
  </si>
  <si>
    <t>建設仮勘定</t>
  </si>
  <si>
    <t>固定資産等形成分</t>
  </si>
  <si>
    <t>1200000</t>
  </si>
  <si>
    <t>1760000</t>
  </si>
  <si>
    <t>インフラ資産</t>
  </si>
  <si>
    <t>余剰分（不足分）</t>
  </si>
  <si>
    <t>1210000</t>
  </si>
  <si>
    <t>-</t>
    <phoneticPr fontId="15"/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</si>
  <si>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</si>
  <si>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</si>
  <si>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</si>
  <si>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</si>
  <si>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</si>
  <si>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</si>
  <si>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</si>
  <si>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</si>
  <si>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</si>
  <si>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</si>
  <si>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</si>
  <si>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</si>
  <si>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</si>
  <si>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</si>
  <si>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</si>
  <si>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</si>
  <si>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</si>
  <si>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</si>
  <si>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</si>
  <si>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</si>
  <si>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</si>
  <si>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</si>
  <si>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</si>
  <si>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</si>
  <si>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</si>
  <si>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</si>
  <si>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</si>
  <si>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</si>
  <si>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</si>
  <si>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</si>
  <si>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</si>
  <si>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</si>
  <si>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</si>
  <si>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</si>
  <si>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</si>
  <si>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</si>
  <si>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</si>
  <si>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</si>
  <si>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</si>
  <si>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</si>
  <si>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</si>
  <si>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</si>
  <si>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</si>
  <si>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</si>
  <si>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</si>
  <si>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</si>
  <si>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</si>
  <si>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</si>
  <si>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</si>
  <si>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</si>
  <si>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</si>
  <si>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</si>
  <si>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</si>
  <si>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</si>
  <si>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1740000</t>
  </si>
  <si>
    <t>純資産合計</t>
  </si>
  <si>
    <t>1010000</t>
  </si>
  <si>
    <t>1570000</t>
  </si>
  <si>
    <t>資産合計</t>
  </si>
  <si>
    <t>負債及び純資産合計</t>
  </si>
  <si>
    <t>※ 下位項目との金額差は、単位未満の四捨五入によるものです。</t>
  </si>
  <si>
    <t>純資産変動計算書</t>
  </si>
  <si>
    <t>自　平成２９年４月１日　</t>
    <phoneticPr fontId="3"/>
  </si>
  <si>
    <t>至　平成３０年３月３１日</t>
    <phoneticPr fontId="3"/>
  </si>
  <si>
    <t>合計</t>
  </si>
  <si>
    <t>固定資産
等形成分</t>
  </si>
  <si>
    <t>余剰分
（不足分）</t>
  </si>
  <si>
    <t>他団体出資等分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</si>
  <si>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</si>
  <si>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</si>
  <si>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</si>
  <si>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</si>
  <si>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</si>
  <si>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</si>
  <si>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</si>
  <si>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</si>
  <si>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</si>
  <si>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</si>
  <si>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</si>
  <si>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</si>
  <si>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</si>
  <si>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固定資産等の変動（内部変動）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</si>
  <si>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</si>
  <si>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</si>
  <si>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</si>
  <si>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</si>
  <si>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</si>
  <si>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</si>
  <si>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</si>
  <si>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</si>
  <si>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</si>
  <si>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</si>
  <si>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</si>
  <si>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</si>
  <si>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3140000</t>
  </si>
  <si>
    <t>3150000</t>
  </si>
  <si>
    <t>本年度純資産変動額</t>
  </si>
  <si>
    <t>3160000</t>
  </si>
  <si>
    <t>本年度末純資産残高</t>
  </si>
  <si>
    <t>行政コスト計算書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</si>
  <si>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</si>
  <si>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</si>
  <si>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</si>
  <si>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</si>
  <si>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</si>
  <si>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</si>
  <si>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</si>
  <si>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</si>
  <si>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</si>
  <si>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</si>
  <si>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</si>
  <si>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</si>
  <si>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</si>
  <si>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</si>
  <si>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</si>
  <si>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</si>
  <si>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</si>
  <si>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</si>
  <si>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</si>
  <si>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</si>
  <si>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</si>
  <si>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</si>
  <si>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</si>
  <si>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</si>
  <si>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</si>
  <si>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</si>
  <si>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</si>
  <si>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</si>
  <si>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</si>
  <si>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</si>
  <si>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</si>
  <si>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</si>
  <si>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</si>
  <si>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</si>
  <si>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</si>
  <si>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</si>
  <si>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</si>
  <si>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</si>
  <si>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</si>
  <si>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</si>
  <si>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</si>
  <si>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</si>
  <si>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</si>
  <si>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2010000</t>
  </si>
  <si>
    <t>純経常行政コスト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</si>
  <si>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</si>
  <si>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</si>
  <si>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</si>
  <si>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</si>
  <si>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</si>
  <si>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</si>
  <si>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</si>
  <si>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</si>
  <si>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</si>
  <si>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</si>
  <si>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</si>
  <si>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</si>
  <si>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</si>
  <si>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</si>
  <si>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</si>
  <si>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</si>
  <si>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2260000</t>
  </si>
  <si>
    <t>純行政コスト</t>
  </si>
  <si>
    <t>資金収支計算書</t>
  </si>
  <si>
    <t>【業務活動収支】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</si>
  <si>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</si>
  <si>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</si>
  <si>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</si>
  <si>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</si>
  <si>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</si>
  <si>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</si>
  <si>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</si>
  <si>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</si>
  <si>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</si>
  <si>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</si>
  <si>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</si>
  <si>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</si>
  <si>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</si>
  <si>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</si>
  <si>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</si>
  <si>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</si>
  <si>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</si>
  <si>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</si>
  <si>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</si>
  <si>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</si>
  <si>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</si>
  <si>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</si>
  <si>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</si>
  <si>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</si>
  <si>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</si>
  <si>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</si>
  <si>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</si>
  <si>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</si>
  <si>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</si>
  <si>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</si>
  <si>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</si>
  <si>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</si>
  <si>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</si>
  <si>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</si>
  <si>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</si>
  <si>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</si>
  <si>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</si>
  <si>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</si>
  <si>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4010000</t>
  </si>
  <si>
    <t>業務活動収支</t>
  </si>
  <si>
    <t>【投資活動収支】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</si>
  <si>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</si>
  <si>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</si>
  <si>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</si>
  <si>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</si>
  <si>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</si>
  <si>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</si>
  <si>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</si>
  <si>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</si>
  <si>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</si>
  <si>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</si>
  <si>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</si>
  <si>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</si>
  <si>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</si>
  <si>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</si>
  <si>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</si>
  <si>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</si>
  <si>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</si>
  <si>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</si>
  <si>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</si>
  <si>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</si>
  <si>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</si>
  <si>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4220000</t>
  </si>
  <si>
    <t>投資活動収支</t>
  </si>
  <si>
    <t>【財務活動収支】</t>
  </si>
  <si>
    <t>4360000</t>
  </si>
  <si>
    <t>財務活動支出</t>
  </si>
  <si>
    <t>4370000</t>
  </si>
  <si>
    <t>地方債償還支出</t>
  </si>
  <si>
    <t>4380000</t>
  </si>
  <si>
    <t>4390000</t>
  </si>
  <si>
    <t>財務活動収入</t>
  </si>
  <si>
    <t>4400000</t>
  </si>
  <si>
    <t>地方債発行収入</t>
  </si>
  <si>
    <t>4410000</t>
  </si>
  <si>
    <t>4350000</t>
  </si>
  <si>
    <t>財務活動収支</t>
  </si>
  <si>
    <t>4420000</t>
  </si>
  <si>
    <t>本年度資金収支額</t>
  </si>
  <si>
    <t>4430000</t>
  </si>
  <si>
    <t>前年度末資金残高</t>
  </si>
  <si>
    <t>比例連結割合変更に伴う差額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</si>
  <si>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</si>
  <si>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</si>
  <si>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</si>
  <si>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</si>
  <si>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</si>
  <si>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</si>
  <si>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</si>
  <si>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</si>
  <si>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</si>
  <si>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</si>
  <si>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該当なし</t>
    <rPh sb="0" eb="2">
      <t>ガイトウ</t>
    </rPh>
    <phoneticPr fontId="3"/>
  </si>
  <si>
    <t>一般会計</t>
    <rPh sb="0" eb="2">
      <t>イッパン</t>
    </rPh>
    <rPh sb="2" eb="4">
      <t>カイケイ</t>
    </rPh>
    <phoneticPr fontId="3"/>
  </si>
  <si>
    <t>うち
共同発行債</t>
    <rPh sb="3" eb="5">
      <t>キョウドウ</t>
    </rPh>
    <rPh sb="5" eb="7">
      <t>ハッコウ</t>
    </rPh>
    <rPh sb="7" eb="8">
      <t>サイ</t>
    </rPh>
    <phoneticPr fontId="3"/>
  </si>
  <si>
    <t>うち
住民公募債</t>
    <rPh sb="3" eb="5">
      <t>ジュウミン</t>
    </rPh>
    <rPh sb="5" eb="8">
      <t>コウボサイ</t>
    </rPh>
    <phoneticPr fontId="3"/>
  </si>
  <si>
    <t>うち
1年内償還予定</t>
    <rPh sb="4" eb="6">
      <t>ネンナイ</t>
    </rPh>
    <rPh sb="6" eb="8">
      <t>ショウカン</t>
    </rPh>
    <rPh sb="8" eb="10">
      <t>ヨテイ</t>
    </rPh>
    <phoneticPr fontId="3"/>
  </si>
  <si>
    <t>経常的補助金</t>
    <phoneticPr fontId="3"/>
  </si>
  <si>
    <t>国県等補助金</t>
    <phoneticPr fontId="3"/>
  </si>
  <si>
    <t>小計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</si>
  <si>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</si>
  <si>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</si>
  <si>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</si>
  <si>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</si>
  <si>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</si>
  <si>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</si>
  <si>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</si>
  <si>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</si>
  <si>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</si>
  <si>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</si>
  <si>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</si>
  <si>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</si>
  <si>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</si>
  <si>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</si>
  <si>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</si>
  <si>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</si>
  <si>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</si>
  <si>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出資金額_x000D_
(A)</t>
  </si>
  <si>
    <t>強制評価減_x000D_
(H)</t>
  </si>
  <si>
    <t>貸借対照表計上額_x000D_
(A) - (H)_x000D_
(I)</t>
  </si>
  <si>
    <t>その他の貸付金</t>
    <rPh sb="2" eb="3">
      <t>タ</t>
    </rPh>
    <rPh sb="4" eb="7">
      <t>カシツケキン</t>
    </rPh>
    <phoneticPr fontId="3"/>
  </si>
  <si>
    <t>税等未収金</t>
    <rPh sb="0" eb="1">
      <t>ゼイ</t>
    </rPh>
    <rPh sb="1" eb="2">
      <t>ナド</t>
    </rPh>
    <rPh sb="2" eb="5">
      <t>ミシュウキン</t>
    </rPh>
    <phoneticPr fontId="3"/>
  </si>
  <si>
    <t>相手先名または種別</t>
    <rPh sb="0" eb="2">
      <t>アイテ</t>
    </rPh>
    <rPh sb="2" eb="3">
      <t>サキ</t>
    </rPh>
    <rPh sb="3" eb="4">
      <t>メイ</t>
    </rPh>
    <rPh sb="7" eb="9">
      <t>シュベツ</t>
    </rPh>
    <phoneticPr fontId="3"/>
  </si>
  <si>
    <t>貸借対照表計上額</t>
    <rPh sb="0" eb="5">
      <t>タイシャクタイショウヒョウ</t>
    </rPh>
    <rPh sb="5" eb="7">
      <t>ケイジョウ</t>
    </rPh>
    <rPh sb="7" eb="8">
      <t>ガク</t>
    </rPh>
    <phoneticPr fontId="3"/>
  </si>
  <si>
    <t>徴収不能引当金計上額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ケイジョウ</t>
    </rPh>
    <rPh sb="9" eb="10">
      <t>ガク</t>
    </rPh>
    <phoneticPr fontId="3"/>
  </si>
  <si>
    <t>相手先名または種別</t>
  </si>
  <si>
    <t>貸借対照表計上額</t>
  </si>
  <si>
    <t>（単位：千円）</t>
  </si>
  <si>
    <t>(参考)_x000D_
貸付金計</t>
  </si>
  <si>
    <t>徴収不能引当金_x000D_
計上額</t>
  </si>
  <si>
    <t>(単位：千円)</t>
    <rPh sb="4" eb="5">
      <t>セン</t>
    </rPh>
    <rPh sb="5" eb="6">
      <t>エン</t>
    </rPh>
    <phoneticPr fontId="27"/>
  </si>
  <si>
    <t>(単位：千円)</t>
    <rPh sb="5" eb="6">
      <t>エン</t>
    </rPh>
    <phoneticPr fontId="27"/>
  </si>
  <si>
    <t>（単位：千円）</t>
    <rPh sb="1" eb="3">
      <t>タンイ</t>
    </rPh>
    <rPh sb="4" eb="5">
      <t>セン</t>
    </rPh>
    <rPh sb="5" eb="6">
      <t>エン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</si>
  <si>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8"/>
  </si>
  <si>
    <t>（単位：千円）</t>
    <rPh sb="4" eb="5">
      <t>セン</t>
    </rPh>
    <rPh sb="5" eb="6">
      <t>エン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</si>
  <si>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12"/>
  </si>
  <si>
    <t>（単位：千円）</t>
    <rPh sb="4" eb="5">
      <t>セン</t>
    </rPh>
    <phoneticPr fontId="3"/>
  </si>
  <si>
    <t>（単位：千円）</t>
    <rPh sb="4" eb="5">
      <t>セン</t>
    </rPh>
    <phoneticPr fontId="3"/>
  </si>
  <si>
    <t>その他</t>
    <rPh sb="2" eb="3">
      <t>タ</t>
    </rPh>
    <phoneticPr fontId="3"/>
  </si>
  <si>
    <t>国庫支出金</t>
    <rPh sb="0" eb="2">
      <t>コッコ</t>
    </rPh>
    <rPh sb="2" eb="5">
      <t>シシュツキン</t>
    </rPh>
    <phoneticPr fontId="3"/>
  </si>
  <si>
    <t>都道府県等支出金</t>
    <rPh sb="0" eb="4">
      <t>トドウフケン</t>
    </rPh>
    <rPh sb="4" eb="5">
      <t>トウ</t>
    </rPh>
    <rPh sb="5" eb="8">
      <t>シシュツキン</t>
    </rPh>
    <phoneticPr fontId="3"/>
  </si>
  <si>
    <t>計</t>
    <rPh sb="0" eb="1">
      <t>ケイ</t>
    </rPh>
    <phoneticPr fontId="3"/>
  </si>
  <si>
    <t>区分</t>
  </si>
  <si>
    <t>資本的補助金</t>
    <rPh sb="0" eb="2">
      <t>シホン</t>
    </rPh>
    <rPh sb="2" eb="3">
      <t>テキ</t>
    </rPh>
    <rPh sb="3" eb="6">
      <t>ホジョキン</t>
    </rPh>
    <phoneticPr fontId="3"/>
  </si>
  <si>
    <t>前年度末残高
(A)</t>
    <phoneticPr fontId="15"/>
  </si>
  <si>
    <t>本年度増加額
(B)</t>
    <phoneticPr fontId="15"/>
  </si>
  <si>
    <t>本年度減少額
(C)</t>
    <phoneticPr fontId="15"/>
  </si>
  <si>
    <t>本年度末残高
(A)+(B)-(C)
(D)</t>
    <phoneticPr fontId="15"/>
  </si>
  <si>
    <t>本年度末
減価償却累計額
(E)</t>
    <phoneticPr fontId="15"/>
  </si>
  <si>
    <t>本年度減価償却額
(F)</t>
    <phoneticPr fontId="15"/>
  </si>
  <si>
    <t>差引本年度末残高
(D)-(E)
(G)</t>
    <phoneticPr fontId="15"/>
  </si>
  <si>
    <t>生活インフラ・
国土保全</t>
    <rPh sb="0" eb="2">
      <t>セイカツ</t>
    </rPh>
    <rPh sb="8" eb="10">
      <t>コクド</t>
    </rPh>
    <rPh sb="10" eb="12">
      <t>ホゼン</t>
    </rPh>
    <phoneticPr fontId="15"/>
  </si>
  <si>
    <t>教育</t>
    <rPh sb="0" eb="2">
      <t>キョウイク</t>
    </rPh>
    <phoneticPr fontId="15"/>
  </si>
  <si>
    <t>福祉</t>
    <rPh sb="0" eb="2">
      <t>フクシ</t>
    </rPh>
    <phoneticPr fontId="15"/>
  </si>
  <si>
    <t>環境衛生</t>
    <rPh sb="0" eb="2">
      <t>カンキョウ</t>
    </rPh>
    <rPh sb="2" eb="4">
      <t>エイセイ</t>
    </rPh>
    <phoneticPr fontId="15"/>
  </si>
  <si>
    <t>産業振興</t>
    <rPh sb="0" eb="2">
      <t>サンギョウ</t>
    </rPh>
    <rPh sb="2" eb="4">
      <t>シンコウ</t>
    </rPh>
    <phoneticPr fontId="15"/>
  </si>
  <si>
    <t>消防</t>
    <rPh sb="0" eb="2">
      <t>ショウボウ</t>
    </rPh>
    <phoneticPr fontId="15"/>
  </si>
  <si>
    <t>総務</t>
    <rPh sb="0" eb="2">
      <t>ソウム</t>
    </rPh>
    <phoneticPr fontId="15"/>
  </si>
  <si>
    <t>新潟県</t>
    <rPh sb="0" eb="3">
      <t>ニイガタケン</t>
    </rPh>
    <phoneticPr fontId="2"/>
  </si>
  <si>
    <t>特別会計</t>
    <rPh sb="0" eb="2">
      <t>トクベツ</t>
    </rPh>
    <phoneticPr fontId="15"/>
  </si>
  <si>
    <t>国県等補助金</t>
    <phoneticPr fontId="15"/>
  </si>
  <si>
    <t>資本的_x000D_
補助金</t>
  </si>
  <si>
    <t>計</t>
  </si>
  <si>
    <t>経常的_x000D_
補助金</t>
  </si>
  <si>
    <t>国庫支出金</t>
    <rPh sb="0" eb="2">
      <t>コッコ</t>
    </rPh>
    <rPh sb="2" eb="5">
      <t>シシュツキン</t>
    </rPh>
    <phoneticPr fontId="15"/>
  </si>
  <si>
    <t>都道府県等支出金</t>
    <rPh sb="0" eb="4">
      <t>トドウフケン</t>
    </rPh>
    <rPh sb="4" eb="5">
      <t>トウ</t>
    </rPh>
    <rPh sb="5" eb="7">
      <t>シシュツ</t>
    </rPh>
    <rPh sb="7" eb="8">
      <t>キン</t>
    </rPh>
    <phoneticPr fontId="15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</si>
  <si>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</si>
  <si>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①有形固定資産の明細</t>
    <rPh sb="1" eb="7">
      <t>ユウケイコテイシサン</t>
    </rPh>
    <rPh sb="8" eb="10">
      <t>メイサイ</t>
    </rPh>
    <phoneticPr fontId="3"/>
  </si>
  <si>
    <t>【関川村_全体会計】</t>
    <rPh sb="1" eb="4">
      <t>セキクァムラ</t>
    </rPh>
    <rPh sb="5" eb="7">
      <t>ゼンタイ</t>
    </rPh>
    <rPh sb="7" eb="9">
      <t>カイケイ</t>
    </rPh>
    <rPh sb="9" eb="10">
      <t>ショウエン</t>
    </rPh>
    <phoneticPr fontId="3"/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</si>
  <si>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</si>
  <si>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</si>
  <si>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</si>
  <si>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</si>
  <si>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</si>
  <si>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</si>
  <si>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</si>
  <si>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</si>
  <si>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</si>
  <si>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　その他の公共用財産</t>
  </si>
  <si>
    <t>　公共用財産建設仮勘定</t>
  </si>
  <si>
    <t>②有形固定資産に係る行政目的別の明細</t>
    <rPh sb="1" eb="7">
      <t>ユウケイコテイシサン</t>
    </rPh>
    <rPh sb="8" eb="9">
      <t>カカ</t>
    </rPh>
    <rPh sb="10" eb="15">
      <t>ギョウセイモクテキベツ</t>
    </rPh>
    <rPh sb="16" eb="18">
      <t>メイサイ</t>
    </rPh>
    <phoneticPr fontId="3"/>
  </si>
  <si>
    <t>【関川村_全体会計】</t>
  </si>
  <si>
    <t>③投資及び出資金の明細</t>
  </si>
  <si>
    <t>市場価格のあるもの</t>
  </si>
  <si>
    <t>該当なし</t>
    <rPh sb="0" eb="2">
      <t>ガイトウ</t>
    </rPh>
    <phoneticPr fontId="27"/>
  </si>
  <si>
    <t>市場価格のないもののうち連結対象団体に対するもの</t>
  </si>
  <si>
    <t>せきかわふるさとエネルギー株式会社</t>
    <rPh sb="13" eb="17">
      <t>カブシキカイシャ</t>
    </rPh>
    <phoneticPr fontId="2"/>
  </si>
  <si>
    <t>市場価格のないもののうち連結対象団体以外に対するもの</t>
  </si>
  <si>
    <t>新潟県農業信用基金協会</t>
    <rPh sb="0" eb="3">
      <t>ニイガタケン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3"/>
  </si>
  <si>
    <t>公益社団法人　新潟県畜産協会</t>
    <rPh sb="0" eb="2">
      <t>コウエキ</t>
    </rPh>
    <rPh sb="2" eb="4">
      <t>シャダン</t>
    </rPh>
    <rPh sb="4" eb="6">
      <t>ホウジン</t>
    </rPh>
    <rPh sb="7" eb="10">
      <t>ニイガタケン</t>
    </rPh>
    <rPh sb="10" eb="12">
      <t>チクサン</t>
    </rPh>
    <rPh sb="12" eb="14">
      <t>キョウカイ</t>
    </rPh>
    <phoneticPr fontId="3"/>
  </si>
  <si>
    <t>公益社団法人　新潟県農作物価格安定協会</t>
    <rPh sb="0" eb="2">
      <t>コウエキ</t>
    </rPh>
    <rPh sb="2" eb="4">
      <t>シャダン</t>
    </rPh>
    <rPh sb="4" eb="6">
      <t>ホウジン</t>
    </rPh>
    <rPh sb="7" eb="10">
      <t>ニイガタケン</t>
    </rPh>
    <rPh sb="10" eb="13">
      <t>ノウサクモツ</t>
    </rPh>
    <rPh sb="13" eb="15">
      <t>カカク</t>
    </rPh>
    <rPh sb="15" eb="17">
      <t>アンテイ</t>
    </rPh>
    <rPh sb="17" eb="19">
      <t>キョウカイ</t>
    </rPh>
    <phoneticPr fontId="3"/>
  </si>
  <si>
    <t>公益社団法人　新潟県私学振興会</t>
    <rPh sb="0" eb="2">
      <t>コウエキ</t>
    </rPh>
    <rPh sb="2" eb="4">
      <t>シャダン</t>
    </rPh>
    <rPh sb="4" eb="6">
      <t>ホウジン</t>
    </rPh>
    <rPh sb="7" eb="10">
      <t>ニイガタケン</t>
    </rPh>
    <rPh sb="10" eb="12">
      <t>シガク</t>
    </rPh>
    <rPh sb="12" eb="14">
      <t>シンコウ</t>
    </rPh>
    <rPh sb="14" eb="15">
      <t>カイ</t>
    </rPh>
    <phoneticPr fontId="3"/>
  </si>
  <si>
    <t>公益社団法人　新潟県農林公社</t>
    <rPh sb="0" eb="2">
      <t>コウエキ</t>
    </rPh>
    <rPh sb="2" eb="4">
      <t>シャダン</t>
    </rPh>
    <rPh sb="4" eb="6">
      <t>ホウジン</t>
    </rPh>
    <rPh sb="7" eb="10">
      <t>ニイガタケン</t>
    </rPh>
    <rPh sb="10" eb="12">
      <t>ノウリン</t>
    </rPh>
    <rPh sb="12" eb="14">
      <t>コウシャ</t>
    </rPh>
    <phoneticPr fontId="3"/>
  </si>
  <si>
    <t>関川村森林組合</t>
    <rPh sb="0" eb="3">
      <t>セキカワムラ</t>
    </rPh>
    <rPh sb="3" eb="5">
      <t>シンリン</t>
    </rPh>
    <rPh sb="5" eb="7">
      <t>クミアイ</t>
    </rPh>
    <phoneticPr fontId="3"/>
  </si>
  <si>
    <t>株式会社　新潟ふるさと村</t>
    <rPh sb="0" eb="4">
      <t>カブシキガイシャ</t>
    </rPh>
    <rPh sb="5" eb="7">
      <t>ニイガタ</t>
    </rPh>
    <rPh sb="11" eb="12">
      <t>ムラ</t>
    </rPh>
    <phoneticPr fontId="3"/>
  </si>
  <si>
    <t>社会福祉法人　関川村社会福祉協議会</t>
    <rPh sb="0" eb="2">
      <t>シャカイ</t>
    </rPh>
    <rPh sb="2" eb="4">
      <t>フクシ</t>
    </rPh>
    <rPh sb="4" eb="6">
      <t>ホウジン</t>
    </rPh>
    <rPh sb="7" eb="10">
      <t>セキカワムラ</t>
    </rPh>
    <rPh sb="10" eb="12">
      <t>シャカイ</t>
    </rPh>
    <rPh sb="12" eb="14">
      <t>フクシ</t>
    </rPh>
    <rPh sb="14" eb="17">
      <t>キョウギカイ</t>
    </rPh>
    <phoneticPr fontId="3"/>
  </si>
  <si>
    <t>地方共同法人地方公共団体金融機構</t>
    <rPh sb="0" eb="2">
      <t>チホウ</t>
    </rPh>
    <rPh sb="2" eb="4">
      <t>キョウドウ</t>
    </rPh>
    <rPh sb="4" eb="6">
      <t>ホウジン</t>
    </rPh>
    <rPh sb="6" eb="8">
      <t>チホウ</t>
    </rPh>
    <rPh sb="8" eb="10">
      <t>コウキョウ</t>
    </rPh>
    <rPh sb="10" eb="12">
      <t>ダンタイ</t>
    </rPh>
    <rPh sb="12" eb="14">
      <t>キンユウ</t>
    </rPh>
    <rPh sb="14" eb="16">
      <t>キコウ</t>
    </rPh>
    <phoneticPr fontId="3"/>
  </si>
  <si>
    <t>株式会社　パワープラント関川</t>
    <rPh sb="0" eb="4">
      <t>カブシキガイシャ</t>
    </rPh>
    <rPh sb="12" eb="14">
      <t>セキカワ</t>
    </rPh>
    <phoneticPr fontId="3"/>
  </si>
  <si>
    <t>新潟県信用保証協会</t>
    <rPh sb="0" eb="3">
      <t>ニイガタケン</t>
    </rPh>
    <rPh sb="3" eb="5">
      <t>シンヨウ</t>
    </rPh>
    <rPh sb="5" eb="7">
      <t>ホショウ</t>
    </rPh>
    <rPh sb="7" eb="9">
      <t>キョウカイ</t>
    </rPh>
    <phoneticPr fontId="5"/>
  </si>
  <si>
    <t>公益財団法人　新潟県臓器移植推進財団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ゾウキ</t>
    </rPh>
    <rPh sb="12" eb="14">
      <t>イショク</t>
    </rPh>
    <rPh sb="14" eb="16">
      <t>スイシン</t>
    </rPh>
    <rPh sb="16" eb="18">
      <t>ザイダン</t>
    </rPh>
    <phoneticPr fontId="5"/>
  </si>
  <si>
    <t>公益財団法人　新潟県国際交流協会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コクサイ</t>
    </rPh>
    <rPh sb="12" eb="14">
      <t>コウリュウ</t>
    </rPh>
    <rPh sb="14" eb="16">
      <t>キョウカイ</t>
    </rPh>
    <phoneticPr fontId="5"/>
  </si>
  <si>
    <t>一般財団法人　砂防フロンティア整備機構</t>
    <rPh sb="0" eb="2">
      <t>イッパン</t>
    </rPh>
    <rPh sb="2" eb="4">
      <t>ザイダン</t>
    </rPh>
    <rPh sb="4" eb="6">
      <t>ホウジン</t>
    </rPh>
    <rPh sb="7" eb="9">
      <t>サボウ</t>
    </rPh>
    <rPh sb="15" eb="17">
      <t>セイビ</t>
    </rPh>
    <rPh sb="17" eb="19">
      <t>キコウ</t>
    </rPh>
    <phoneticPr fontId="5"/>
  </si>
  <si>
    <t>公益財団法人　新潟県暴力追放運動推進センター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ボウリョク</t>
    </rPh>
    <rPh sb="12" eb="14">
      <t>ツイホウ</t>
    </rPh>
    <rPh sb="14" eb="16">
      <t>ウンドウ</t>
    </rPh>
    <rPh sb="16" eb="18">
      <t>スイシン</t>
    </rPh>
    <phoneticPr fontId="5"/>
  </si>
  <si>
    <t>公益財団法人　新潟県環境保全事業団</t>
    <rPh sb="0" eb="2">
      <t>コウエキ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ホゼン</t>
    </rPh>
    <rPh sb="14" eb="17">
      <t>ジギョウダン</t>
    </rPh>
    <phoneticPr fontId="5"/>
  </si>
  <si>
    <t>公益財団法人　にいがた産業創造機構</t>
    <rPh sb="0" eb="2">
      <t>コウエキ</t>
    </rPh>
    <rPh sb="2" eb="4">
      <t>ザイダン</t>
    </rPh>
    <rPh sb="4" eb="6">
      <t>ホウジン</t>
    </rPh>
    <rPh sb="11" eb="13">
      <t>サンギョウ</t>
    </rPh>
    <rPh sb="13" eb="15">
      <t>ソウゾウ</t>
    </rPh>
    <rPh sb="15" eb="17">
      <t>キコウ</t>
    </rPh>
    <phoneticPr fontId="5"/>
  </si>
  <si>
    <t>④基金の明細</t>
  </si>
  <si>
    <t>ふるさと応援基金</t>
  </si>
  <si>
    <t>環境衛生施設整備基金</t>
  </si>
  <si>
    <t>村霊園管理基金</t>
  </si>
  <si>
    <t>農業振興対策基金</t>
  </si>
  <si>
    <t>商工観光振興対策基金</t>
  </si>
  <si>
    <t>スキー場対策基金</t>
  </si>
  <si>
    <t>教育施設整備基金</t>
  </si>
  <si>
    <t>過疎地域自立促進事業基金</t>
  </si>
  <si>
    <t>社会福祉総合対策基金</t>
  </si>
  <si>
    <t>庁舎管理基金</t>
    <rPh sb="0" eb="2">
      <t>チョウシャ</t>
    </rPh>
    <rPh sb="2" eb="4">
      <t>カンリ</t>
    </rPh>
    <rPh sb="4" eb="6">
      <t>キキン</t>
    </rPh>
    <phoneticPr fontId="2"/>
  </si>
  <si>
    <t>森林環境基金</t>
    <rPh sb="0" eb="2">
      <t>シンリン</t>
    </rPh>
    <rPh sb="2" eb="4">
      <t>カンキョウ</t>
    </rPh>
    <rPh sb="4" eb="6">
      <t>キキン</t>
    </rPh>
    <phoneticPr fontId="2"/>
  </si>
  <si>
    <t>土地開発基金</t>
  </si>
  <si>
    <t>奨学基金</t>
  </si>
  <si>
    <t>国民健康保険給付準備基金</t>
    <rPh sb="0" eb="2">
      <t>コクミン</t>
    </rPh>
    <rPh sb="2" eb="4">
      <t>ケンコウ</t>
    </rPh>
    <rPh sb="4" eb="6">
      <t>ホケン</t>
    </rPh>
    <rPh sb="6" eb="8">
      <t>キュウフ</t>
    </rPh>
    <rPh sb="8" eb="10">
      <t>ジュンビ</t>
    </rPh>
    <rPh sb="10" eb="12">
      <t>キキン</t>
    </rPh>
    <phoneticPr fontId="2"/>
  </si>
  <si>
    <t>介護給付費準備基金</t>
  </si>
  <si>
    <t>村有温泉管理基金</t>
    <rPh sb="0" eb="2">
      <t>ソンユウ</t>
    </rPh>
    <rPh sb="2" eb="4">
      <t>オンセン</t>
    </rPh>
    <rPh sb="4" eb="6">
      <t>カンリ</t>
    </rPh>
    <rPh sb="6" eb="8">
      <t>キキン</t>
    </rPh>
    <phoneticPr fontId="2"/>
  </si>
  <si>
    <t>⑤貸付金の明細</t>
  </si>
  <si>
    <t>住宅新築資金等貸付金</t>
  </si>
  <si>
    <t>株式会社　パワープラント関川</t>
    <rPh sb="0" eb="4">
      <t>カブシキガイシャ</t>
    </rPh>
    <rPh sb="12" eb="14">
      <t>セキカワ</t>
    </rPh>
    <phoneticPr fontId="2"/>
  </si>
  <si>
    <t>株式会社　わかぶな高原</t>
    <rPh sb="0" eb="2">
      <t>カブシキ</t>
    </rPh>
    <rPh sb="2" eb="4">
      <t>カイシャ</t>
    </rPh>
    <rPh sb="9" eb="11">
      <t>コウゲン</t>
    </rPh>
    <phoneticPr fontId="2"/>
  </si>
  <si>
    <t>せきかわふるさとエネルギー株式会社</t>
    <rPh sb="13" eb="17">
      <t>カブシキガイシャ</t>
    </rPh>
    <phoneticPr fontId="2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</si>
  <si>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3"/>
  </si>
  <si>
    <t>⑦未収金の明細</t>
    <rPh sb="1" eb="4">
      <t>ミシュウキン</t>
    </rPh>
    <rPh sb="5" eb="7">
      <t>メイサイ</t>
    </rPh>
    <phoneticPr fontId="3"/>
  </si>
  <si>
    <t>下水会計</t>
    <rPh sb="0" eb="2">
      <t>ゲスイ</t>
    </rPh>
    <rPh sb="2" eb="4">
      <t>カイケイ</t>
    </rPh>
    <phoneticPr fontId="2"/>
  </si>
  <si>
    <t>簡水会計</t>
    <rPh sb="0" eb="2">
      <t>カンスイ</t>
    </rPh>
    <rPh sb="2" eb="4">
      <t>カイキエ</t>
    </rPh>
    <phoneticPr fontId="3"/>
  </si>
  <si>
    <t>（２）負債項目の明細</t>
    <rPh sb="3" eb="5">
      <t>フサイ</t>
    </rPh>
    <rPh sb="5" eb="7">
      <t>コウモク</t>
    </rPh>
    <rPh sb="8" eb="10">
      <t>メイサイ</t>
    </rPh>
    <phoneticPr fontId="8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</si>
  <si>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8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</si>
  <si>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3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</si>
  <si>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3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</si>
  <si>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3"/>
  </si>
  <si>
    <t>徴収不能引当金(流動資産)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3"/>
  </si>
  <si>
    <t>徴収不能引当金(固定資産)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3"/>
  </si>
  <si>
    <t>⑤引当金の明細</t>
    <rPh sb="1" eb="4">
      <t>ヒキアテキン</t>
    </rPh>
    <rPh sb="5" eb="7">
      <t>メイサイ</t>
    </rPh>
    <phoneticPr fontId="8"/>
  </si>
  <si>
    <t>その他の補助金等</t>
  </si>
  <si>
    <t>脱炭素先行地域づくり事業費補助金</t>
  </si>
  <si>
    <t>むらづくり総合推進事業費補助金（宝くじ助成事業）</t>
  </si>
  <si>
    <t>急傾斜地崩壊防止工事負担金</t>
  </si>
  <si>
    <t>県営農村地域防災減災事業負担金</t>
  </si>
  <si>
    <t>むらづくり総合推進事業費補助金（施設整備分等）</t>
  </si>
  <si>
    <t>せきかわふるさとエネルギー（株）</t>
    <rPh sb="14" eb="15">
      <t>カブ</t>
    </rPh>
    <phoneticPr fontId="2"/>
  </si>
  <si>
    <t>集会場等改修集落</t>
    <rPh sb="0" eb="3">
      <t>シュウカイジョウ</t>
    </rPh>
    <rPh sb="3" eb="4">
      <t>トウ</t>
    </rPh>
    <rPh sb="4" eb="6">
      <t>カイシュウ</t>
    </rPh>
    <rPh sb="6" eb="8">
      <t>シュウラク</t>
    </rPh>
    <phoneticPr fontId="2"/>
  </si>
  <si>
    <t>ほ場整備負担金</t>
    <rPh sb="1" eb="2">
      <t>ジョウ</t>
    </rPh>
    <rPh sb="2" eb="4">
      <t>セイビ</t>
    </rPh>
    <rPh sb="4" eb="7">
      <t>フタンキン</t>
    </rPh>
    <phoneticPr fontId="2"/>
  </si>
  <si>
    <t>（1）補助金等の明細</t>
    <rPh sb="3" eb="7">
      <t>ホジョキンナド</t>
    </rPh>
    <rPh sb="8" eb="10">
      <t>メイサイ</t>
    </rPh>
    <phoneticPr fontId="15"/>
  </si>
  <si>
    <t>（１）財源の明細</t>
    <rPh sb="3" eb="5">
      <t>ザイゲン</t>
    </rPh>
    <rPh sb="6" eb="8">
      <t>メイサイ</t>
    </rPh>
    <phoneticPr fontId="8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</si>
  <si>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8"/>
  </si>
  <si>
    <t>介護保険料</t>
    <rPh sb="0" eb="2">
      <t>カイゴ</t>
    </rPh>
    <rPh sb="2" eb="5">
      <t>ホケンリョウ</t>
    </rPh>
    <phoneticPr fontId="3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</si>
  <si>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3"/>
  </si>
  <si>
    <t>（２）財源情報の明細</t>
    <rPh sb="3" eb="5">
      <t>ザイゲン</t>
    </rPh>
    <rPh sb="5" eb="7">
      <t>ジョウホウ</t>
    </rPh>
    <rPh sb="8" eb="10">
      <t>メイサイ</t>
    </rPh>
    <phoneticPr fontId="8"/>
  </si>
  <si>
    <t>４．資金収支計算書の内容に関する明細</t>
  </si>
  <si>
    <t>（１）資金の明細</t>
    <rPh sb="3" eb="5">
      <t>シキン</t>
    </rPh>
    <rPh sb="6" eb="8">
      <t>メイサイ</t>
    </rPh>
    <phoneticPr fontId="8"/>
  </si>
  <si>
    <t>（公財）関川村自然観光管理公社</t>
    <rPh sb="1" eb="3">
      <t>コウザイ</t>
    </rPh>
    <rPh sb="4" eb="7">
      <t>セキカワムラ</t>
    </rPh>
    <rPh sb="7" eb="9">
      <t>シゼン</t>
    </rPh>
    <rPh sb="9" eb="11">
      <t>カンコウ</t>
    </rPh>
    <rPh sb="11" eb="15">
      <t>カンリコウシャ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</si>
  <si>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</si>
  <si>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</si>
  <si>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診療所管理基金</t>
    <rPh sb="0" eb="3">
      <t>シンリョウジョ</t>
    </rPh>
    <rPh sb="3" eb="5">
      <t>カンリ</t>
    </rPh>
    <rPh sb="5" eb="7">
      <t>キキン</t>
    </rPh>
    <phoneticPr fontId="2"/>
  </si>
  <si>
    <t>一般会計　税収等</t>
    <rPh sb="0" eb="2">
      <t>イッパン</t>
    </rPh>
    <rPh sb="2" eb="4">
      <t>カイケイ</t>
    </rPh>
    <rPh sb="5" eb="7">
      <t>ゼイシュウ</t>
    </rPh>
    <rPh sb="7" eb="8">
      <t>ナド</t>
    </rPh>
    <phoneticPr fontId="2"/>
  </si>
  <si>
    <t>一般会計　使用料・手数料</t>
    <rPh sb="0" eb="2">
      <t>イッパン</t>
    </rPh>
    <rPh sb="2" eb="4">
      <t>カイケイ</t>
    </rPh>
    <rPh sb="5" eb="8">
      <t>シヨウリョウ</t>
    </rPh>
    <rPh sb="9" eb="12">
      <t>テスウリョウ</t>
    </rPh>
    <phoneticPr fontId="2"/>
  </si>
  <si>
    <t>一般会計　延滞金</t>
    <rPh sb="0" eb="2">
      <t>イッパン</t>
    </rPh>
    <rPh sb="5" eb="8">
      <t>エンタイキン</t>
    </rPh>
    <phoneticPr fontId="2"/>
  </si>
  <si>
    <t>国保会計　国民健康保険税</t>
    <rPh sb="5" eb="7">
      <t>コクミン</t>
    </rPh>
    <rPh sb="7" eb="9">
      <t>ケンコウ</t>
    </rPh>
    <rPh sb="9" eb="11">
      <t>ホケン</t>
    </rPh>
    <rPh sb="11" eb="12">
      <t>ゼイ</t>
    </rPh>
    <phoneticPr fontId="2"/>
  </si>
  <si>
    <t>国保会計　督促手数料</t>
    <rPh sb="0" eb="2">
      <t>コクホ</t>
    </rPh>
    <rPh sb="2" eb="4">
      <t>カイケイ</t>
    </rPh>
    <rPh sb="5" eb="7">
      <t>トクソク</t>
    </rPh>
    <rPh sb="7" eb="10">
      <t>テスウリョウ</t>
    </rPh>
    <phoneticPr fontId="2"/>
  </si>
  <si>
    <t>国保会計　延滞金</t>
    <rPh sb="5" eb="8">
      <t>エンタイキン</t>
    </rPh>
    <phoneticPr fontId="2"/>
  </si>
  <si>
    <t>介護会計　介護保険料</t>
    <rPh sb="0" eb="2">
      <t>カイゴ</t>
    </rPh>
    <rPh sb="2" eb="4">
      <t>カイケイ</t>
    </rPh>
    <rPh sb="5" eb="7">
      <t>カイゴ</t>
    </rPh>
    <rPh sb="7" eb="10">
      <t>ホケンリョウ</t>
    </rPh>
    <phoneticPr fontId="2"/>
  </si>
  <si>
    <t>一般会計　延滞金その他</t>
    <rPh sb="0" eb="2">
      <t>イッパン</t>
    </rPh>
    <rPh sb="5" eb="8">
      <t>エンタイキン</t>
    </rPh>
    <rPh sb="10" eb="11">
      <t>タ</t>
    </rPh>
    <phoneticPr fontId="2"/>
  </si>
  <si>
    <t>県営経営体育成基盤整備事業負担金</t>
  </si>
  <si>
    <t>集落センター等の改修</t>
    <rPh sb="0" eb="2">
      <t>シュウラク</t>
    </rPh>
    <rPh sb="6" eb="7">
      <t>ナド</t>
    </rPh>
    <rPh sb="8" eb="10">
      <t>カイシュウ</t>
    </rPh>
    <phoneticPr fontId="2"/>
  </si>
  <si>
    <t>再生可能エネルギー施設整備等</t>
    <rPh sb="0" eb="4">
      <t>サイセイカノウ</t>
    </rPh>
    <rPh sb="9" eb="11">
      <t>シセツ</t>
    </rPh>
    <rPh sb="11" eb="13">
      <t>セイビ</t>
    </rPh>
    <rPh sb="13" eb="14">
      <t>トウ</t>
    </rPh>
    <phoneticPr fontId="2"/>
  </si>
  <si>
    <t>急傾斜地崩壊防止工事負担金</t>
    <rPh sb="0" eb="1">
      <t>キュウ</t>
    </rPh>
    <rPh sb="1" eb="4">
      <t>ケイシャチ</t>
    </rPh>
    <rPh sb="4" eb="6">
      <t>ホウカイ</t>
    </rPh>
    <rPh sb="6" eb="8">
      <t>ボウシ</t>
    </rPh>
    <rPh sb="8" eb="10">
      <t>コウジ</t>
    </rPh>
    <rPh sb="10" eb="13">
      <t>フタンキン</t>
    </rPh>
    <phoneticPr fontId="2"/>
  </si>
  <si>
    <t>地方税</t>
    <rPh sb="0" eb="3">
      <t>チホウゼイ</t>
    </rPh>
    <phoneticPr fontId="7"/>
  </si>
  <si>
    <t>地方譲与税</t>
    <rPh sb="0" eb="2">
      <t>チホウ</t>
    </rPh>
    <rPh sb="2" eb="4">
      <t>ジョウヨ</t>
    </rPh>
    <rPh sb="4" eb="5">
      <t>ゼイ</t>
    </rPh>
    <phoneticPr fontId="7"/>
  </si>
  <si>
    <t>利子割交付金</t>
    <rPh sb="0" eb="2">
      <t>リシ</t>
    </rPh>
    <rPh sb="2" eb="3">
      <t>ワリ</t>
    </rPh>
    <rPh sb="3" eb="6">
      <t>コウフキン</t>
    </rPh>
    <phoneticPr fontId="7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</si>
  <si>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</si>
  <si>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</si>
  <si>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</si>
  <si>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</si>
  <si>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</si>
  <si>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</si>
  <si>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</si>
  <si>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</si>
  <si>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</si>
  <si>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寄付金</t>
    <rPh sb="0" eb="3">
      <t>キフキン</t>
    </rPh>
    <phoneticPr fontId="2"/>
  </si>
  <si>
    <t>長期前受金戻入</t>
    <rPh sb="0" eb="2">
      <t>チョウキ</t>
    </rPh>
    <rPh sb="2" eb="5">
      <t>マエウケキン</t>
    </rPh>
    <rPh sb="5" eb="7">
      <t>モドシイレ</t>
    </rPh>
    <phoneticPr fontId="3"/>
  </si>
  <si>
    <t>【関川村_全体会計】</t>
    <rPh sb="1" eb="4">
      <t>セキカワムラ</t>
    </rPh>
    <rPh sb="5" eb="7">
      <t>ゼンタイ</t>
    </rPh>
    <rPh sb="7" eb="9">
      <t>カイケイ</t>
    </rPh>
    <rPh sb="9" eb="10">
      <t>ショウエン</t>
    </rPh>
    <phoneticPr fontId="3"/>
  </si>
  <si>
    <t>むらづくり総合対策基金</t>
    <phoneticPr fontId="3"/>
  </si>
  <si>
    <t>支払基金交付金</t>
    <rPh sb="0" eb="2">
      <t>シハライ</t>
    </rPh>
    <rPh sb="2" eb="4">
      <t>キキン</t>
    </rPh>
    <rPh sb="4" eb="7">
      <t>コウフキン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</si>
</sst>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0;&quot;△ &quot;0"/>
    <numFmt numFmtId="178" formatCode="#,##0_ "/>
    <numFmt numFmtId="179" formatCode="#,##0;[Red]#,##0"/>
    <numFmt numFmtId="180" formatCode="#,##0\ ;&quot;△ &quot;#,##0\ "/>
    <numFmt numFmtId="181" formatCode="#,##0_);[Red]\(#,##0\)"/>
    <numFmt numFmtId="182" formatCode="#,###,"/>
    <numFmt numFmtId="183" formatCode="#,##0,"/>
    <numFmt numFmtId="184" formatCode="#,##0;&quot;△ &quot;#,##0,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2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7" fillId="0" borderId="1">
      <alignment horizontal="center"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6" fillId="0" borderId="0"/>
  </cellStyleXfs>
  <cellXfs count="571">
    <xf numFmtId="0" fontId="0" fillId="0" borderId="0" xfId="0">
      <alignment vertical="center"/>
    </xf>
    <xf numFmtId="0" fontId="6" fillId="4" borderId="12" xfId="4" applyFont="1" applyFill="1" applyBorder="1" applyAlignment="1">
      <alignment horizontal="center" vertical="center"/>
    </xf>
    <xf numFmtId="0" fontId="6" fillId="0" borderId="5" xfId="4" applyFont="1" applyBorder="1" applyAlignment="1">
      <alignment horizontal="center" vertical="center" wrapText="1"/>
    </xf>
    <xf numFmtId="176" fontId="5" fillId="0" borderId="5" xfId="4" applyNumberFormat="1" applyFont="1" applyBorder="1" applyAlignment="1" applyProtection="1">
      <alignment horizontal="right" vertical="center"/>
      <protection locked="0"/>
    </xf>
    <xf numFmtId="176" fontId="5" fillId="0" borderId="5" xfId="4" applyNumberFormat="1" applyFont="1" applyBorder="1" applyAlignment="1">
      <alignment horizontal="right" vertical="center"/>
    </xf>
    <xf numFmtId="176" fontId="5" fillId="3" borderId="5" xfId="4" applyNumberFormat="1" applyFont="1" applyFill="1" applyBorder="1" applyAlignment="1">
      <alignment horizontal="right" vertical="center"/>
    </xf>
    <xf numFmtId="0" fontId="5" fillId="0" borderId="5" xfId="4" applyFont="1" applyBorder="1" applyAlignment="1">
      <alignment horizontal="right" vertical="center" wrapText="1"/>
    </xf>
    <xf numFmtId="49" fontId="5" fillId="4" borderId="12" xfId="4" applyNumberFormat="1" applyFont="1" applyFill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Continuous" vertical="center" wrapText="1"/>
    </xf>
    <xf numFmtId="49" fontId="5" fillId="0" borderId="4" xfId="4" applyNumberFormat="1" applyFont="1" applyBorder="1" applyAlignment="1">
      <alignment vertical="center"/>
    </xf>
    <xf numFmtId="49" fontId="5" fillId="4" borderId="4" xfId="4" applyNumberFormat="1" applyFont="1" applyFill="1" applyBorder="1" applyAlignment="1">
      <alignment horizontal="center" vertical="center"/>
    </xf>
    <xf numFmtId="49" fontId="5" fillId="0" borderId="4" xfId="4" applyNumberFormat="1" applyFont="1" applyBorder="1" applyAlignment="1" applyProtection="1">
      <alignment horizontal="left" vertical="center"/>
      <protection locked="0"/>
    </xf>
    <xf numFmtId="49" fontId="16" fillId="0" borderId="0" xfId="6" applyNumberFormat="1" applyFont="1" applyAlignment="1">
      <alignment vertical="center"/>
    </xf>
    <xf numFmtId="0" fontId="16" fillId="0" borderId="0" xfId="6" applyFont="1" applyAlignment="1">
      <alignment vertical="center"/>
    </xf>
    <xf numFmtId="49" fontId="16" fillId="2" borderId="0" xfId="9" applyNumberFormat="1" applyFont="1" applyFill="1" applyAlignment="1">
      <alignment vertical="center"/>
    </xf>
    <xf numFmtId="0" fontId="16" fillId="2" borderId="0" xfId="10" applyFont="1" applyFill="1">
      <alignment vertical="center"/>
    </xf>
    <xf numFmtId="0" fontId="16" fillId="2" borderId="0" xfId="9" applyFont="1" applyFill="1" applyAlignment="1">
      <alignment vertical="center"/>
    </xf>
    <xf numFmtId="0" fontId="1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7" fillId="0" borderId="0" xfId="6" applyFont="1"/>
    <xf numFmtId="49" fontId="5" fillId="0" borderId="0" xfId="6" applyNumberFormat="1" applyFont="1" applyAlignment="1">
      <alignment vertical="center"/>
    </xf>
    <xf numFmtId="0" fontId="5" fillId="0" borderId="0" xfId="6" applyFont="1" applyAlignment="1">
      <alignment vertical="center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49" fontId="16" fillId="0" borderId="0" xfId="6" applyNumberFormat="1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2" fillId="0" borderId="31" xfId="6" applyBorder="1" applyAlignment="1">
      <alignment vertical="center"/>
    </xf>
    <xf numFmtId="38" fontId="2" fillId="0" borderId="0" xfId="7" applyFont="1" applyFill="1" applyBorder="1" applyAlignment="1">
      <alignment vertical="center"/>
    </xf>
    <xf numFmtId="0" fontId="2" fillId="0" borderId="0" xfId="12">
      <alignment vertical="center"/>
    </xf>
    <xf numFmtId="0" fontId="2" fillId="0" borderId="17" xfId="6" applyBorder="1" applyAlignment="1">
      <alignment horizontal="right" vertical="center"/>
    </xf>
    <xf numFmtId="177" fontId="7" fillId="0" borderId="32" xfId="6" applyNumberFormat="1" applyFont="1" applyBorder="1" applyAlignment="1">
      <alignment horizontal="center" vertical="center"/>
    </xf>
    <xf numFmtId="176" fontId="2" fillId="0" borderId="0" xfId="7" applyNumberFormat="1" applyFont="1" applyFill="1" applyBorder="1" applyAlignment="1">
      <alignment vertical="center"/>
    </xf>
    <xf numFmtId="0" fontId="7" fillId="0" borderId="32" xfId="6" applyFont="1" applyBorder="1" applyAlignment="1">
      <alignment horizontal="center" vertical="center"/>
    </xf>
    <xf numFmtId="38" fontId="2" fillId="0" borderId="31" xfId="7" applyFont="1" applyFill="1" applyBorder="1" applyAlignment="1">
      <alignment vertical="center"/>
    </xf>
    <xf numFmtId="176" fontId="2" fillId="2" borderId="17" xfId="6" applyNumberFormat="1" applyFill="1" applyBorder="1" applyAlignment="1">
      <alignment horizontal="right" vertical="center"/>
    </xf>
    <xf numFmtId="177" fontId="7" fillId="2" borderId="32" xfId="6" applyNumberFormat="1" applyFont="1" applyFill="1" applyBorder="1" applyAlignment="1">
      <alignment horizontal="center" vertical="center"/>
    </xf>
    <xf numFmtId="178" fontId="7" fillId="2" borderId="32" xfId="6" applyNumberFormat="1" applyFont="1" applyFill="1" applyBorder="1" applyAlignment="1">
      <alignment horizontal="center" vertical="center"/>
    </xf>
    <xf numFmtId="38" fontId="19" fillId="0" borderId="0" xfId="7" applyFont="1" applyFill="1" applyBorder="1" applyAlignment="1">
      <alignment vertical="center"/>
    </xf>
    <xf numFmtId="0" fontId="19" fillId="0" borderId="0" xfId="6" applyFont="1" applyAlignment="1">
      <alignment vertical="center"/>
    </xf>
    <xf numFmtId="176" fontId="2" fillId="2" borderId="9" xfId="6" applyNumberFormat="1" applyFill="1" applyBorder="1" applyAlignment="1">
      <alignment horizontal="right" vertical="center"/>
    </xf>
    <xf numFmtId="178" fontId="7" fillId="2" borderId="34" xfId="6" applyNumberFormat="1" applyFont="1" applyFill="1" applyBorder="1" applyAlignment="1">
      <alignment horizontal="center" vertical="center"/>
    </xf>
    <xf numFmtId="176" fontId="2" fillId="0" borderId="0" xfId="7" applyNumberFormat="1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center" vertical="center"/>
    </xf>
    <xf numFmtId="0" fontId="2" fillId="2" borderId="17" xfId="6" applyFill="1" applyBorder="1" applyAlignment="1">
      <alignment horizontal="right" vertical="center"/>
    </xf>
    <xf numFmtId="0" fontId="7" fillId="2" borderId="32" xfId="6" applyFont="1" applyFill="1" applyBorder="1" applyAlignment="1">
      <alignment horizontal="center" vertical="center"/>
    </xf>
    <xf numFmtId="176" fontId="2" fillId="0" borderId="0" xfId="6" applyNumberFormat="1" applyAlignment="1">
      <alignment vertical="center"/>
    </xf>
    <xf numFmtId="178" fontId="7" fillId="2" borderId="32" xfId="6" applyNumberFormat="1" applyFont="1" applyFill="1" applyBorder="1" applyAlignment="1">
      <alignment horizontal="right" vertical="center"/>
    </xf>
    <xf numFmtId="0" fontId="7" fillId="2" borderId="32" xfId="6" applyFont="1" applyFill="1" applyBorder="1" applyAlignment="1">
      <alignment horizontal="right" vertical="center"/>
    </xf>
    <xf numFmtId="0" fontId="2" fillId="0" borderId="20" xfId="6" applyBorder="1" applyAlignment="1">
      <alignment vertical="center"/>
    </xf>
    <xf numFmtId="0" fontId="7" fillId="0" borderId="32" xfId="6" applyFont="1" applyBorder="1" applyAlignment="1">
      <alignment horizontal="right" vertical="center"/>
    </xf>
    <xf numFmtId="176" fontId="2" fillId="2" borderId="38" xfId="6" applyNumberFormat="1" applyFill="1" applyBorder="1" applyAlignment="1">
      <alignment horizontal="right" vertical="center"/>
    </xf>
    <xf numFmtId="178" fontId="7" fillId="2" borderId="39" xfId="6" applyNumberFormat="1" applyFont="1" applyFill="1" applyBorder="1" applyAlignment="1">
      <alignment horizontal="center" vertical="center"/>
    </xf>
    <xf numFmtId="176" fontId="2" fillId="2" borderId="29" xfId="6" applyNumberFormat="1" applyFill="1" applyBorder="1" applyAlignment="1">
      <alignment horizontal="right" vertical="center"/>
    </xf>
    <xf numFmtId="177" fontId="7" fillId="2" borderId="30" xfId="6" applyNumberFormat="1" applyFont="1" applyFill="1" applyBorder="1" applyAlignment="1">
      <alignment horizontal="center" vertical="center"/>
    </xf>
    <xf numFmtId="178" fontId="7" fillId="2" borderId="30" xfId="6" applyNumberFormat="1" applyFont="1" applyFill="1" applyBorder="1" applyAlignment="1">
      <alignment horizontal="center" vertical="center"/>
    </xf>
    <xf numFmtId="0" fontId="16" fillId="0" borderId="0" xfId="6" applyFont="1" applyAlignment="1">
      <alignment horizontal="left" vertical="center"/>
    </xf>
    <xf numFmtId="49" fontId="16" fillId="0" borderId="0" xfId="8" applyNumberFormat="1" applyFont="1" applyAlignment="1">
      <alignment vertical="center"/>
    </xf>
    <xf numFmtId="0" fontId="16" fillId="0" borderId="0" xfId="8" applyFont="1" applyAlignment="1">
      <alignment vertical="center"/>
    </xf>
    <xf numFmtId="0" fontId="20" fillId="0" borderId="0" xfId="8" applyFont="1"/>
    <xf numFmtId="0" fontId="20" fillId="0" borderId="0" xfId="8" applyFont="1" applyAlignment="1">
      <alignment horizontal="center"/>
    </xf>
    <xf numFmtId="0" fontId="2" fillId="0" borderId="0" xfId="8" applyAlignment="1">
      <alignment horizontal="center"/>
    </xf>
    <xf numFmtId="0" fontId="2" fillId="0" borderId="0" xfId="8"/>
    <xf numFmtId="0" fontId="2" fillId="0" borderId="0" xfId="8" applyAlignment="1">
      <alignment horizontal="right"/>
    </xf>
    <xf numFmtId="0" fontId="2" fillId="0" borderId="0" xfId="8" applyAlignment="1">
      <alignment horizontal="right" vertical="center"/>
    </xf>
    <xf numFmtId="0" fontId="2" fillId="0" borderId="0" xfId="8" applyAlignment="1">
      <alignment vertical="center"/>
    </xf>
    <xf numFmtId="0" fontId="2" fillId="0" borderId="42" xfId="8" applyBorder="1" applyAlignment="1">
      <alignment vertical="center"/>
    </xf>
    <xf numFmtId="0" fontId="2" fillId="0" borderId="45" xfId="8" applyBorder="1" applyAlignment="1">
      <alignment vertical="center"/>
    </xf>
    <xf numFmtId="0" fontId="2" fillId="0" borderId="0" xfId="8" applyAlignment="1">
      <alignment horizontal="center" vertical="center"/>
    </xf>
    <xf numFmtId="38" fontId="2" fillId="0" borderId="50" xfId="7" applyFont="1" applyFill="1" applyBorder="1" applyAlignment="1">
      <alignment vertical="center"/>
    </xf>
    <xf numFmtId="38" fontId="2" fillId="0" borderId="51" xfId="7" applyFont="1" applyFill="1" applyBorder="1" applyAlignment="1">
      <alignment vertical="center"/>
    </xf>
    <xf numFmtId="0" fontId="2" fillId="0" borderId="51" xfId="8" applyBorder="1" applyAlignment="1">
      <alignment vertical="center"/>
    </xf>
    <xf numFmtId="176" fontId="2" fillId="0" borderId="52" xfId="8" applyNumberFormat="1" applyBorder="1" applyAlignment="1">
      <alignment horizontal="right" vertical="center"/>
    </xf>
    <xf numFmtId="179" fontId="7" fillId="0" borderId="51" xfId="8" applyNumberFormat="1" applyFont="1" applyBorder="1" applyAlignment="1">
      <alignment horizontal="center" vertical="center"/>
    </xf>
    <xf numFmtId="176" fontId="7" fillId="0" borderId="53" xfId="8" applyNumberFormat="1" applyFont="1" applyBorder="1" applyAlignment="1">
      <alignment horizontal="center" vertical="center"/>
    </xf>
    <xf numFmtId="176" fontId="7" fillId="0" borderId="54" xfId="8" applyNumberFormat="1" applyFont="1" applyBorder="1" applyAlignment="1">
      <alignment horizontal="center" vertical="center"/>
    </xf>
    <xf numFmtId="176" fontId="2" fillId="0" borderId="51" xfId="8" applyNumberFormat="1" applyBorder="1" applyAlignment="1">
      <alignment horizontal="right" vertical="center"/>
    </xf>
    <xf numFmtId="176" fontId="16" fillId="0" borderId="0" xfId="8" applyNumberFormat="1" applyFont="1" applyAlignment="1">
      <alignment vertical="center"/>
    </xf>
    <xf numFmtId="176" fontId="2" fillId="0" borderId="17" xfId="8" applyNumberFormat="1" applyBorder="1" applyAlignment="1">
      <alignment horizontal="right" vertical="center"/>
    </xf>
    <xf numFmtId="179" fontId="7" fillId="0" borderId="0" xfId="8" applyNumberFormat="1" applyFont="1" applyAlignment="1">
      <alignment horizontal="center" vertical="center"/>
    </xf>
    <xf numFmtId="176" fontId="7" fillId="0" borderId="32" xfId="8" applyNumberFormat="1" applyFont="1" applyBorder="1" applyAlignment="1">
      <alignment horizontal="center" vertical="center"/>
    </xf>
    <xf numFmtId="176" fontId="2" fillId="0" borderId="0" xfId="8" applyNumberFormat="1" applyAlignment="1">
      <alignment horizontal="right" vertical="center"/>
    </xf>
    <xf numFmtId="176" fontId="7" fillId="0" borderId="57" xfId="8" applyNumberFormat="1" applyFont="1" applyBorder="1" applyAlignment="1">
      <alignment horizontal="center" vertical="center"/>
    </xf>
    <xf numFmtId="0" fontId="2" fillId="0" borderId="31" xfId="8" applyBorder="1" applyAlignment="1">
      <alignment vertical="center"/>
    </xf>
    <xf numFmtId="0" fontId="2" fillId="0" borderId="31" xfId="13" applyBorder="1" applyAlignment="1">
      <alignment horizontal="left" vertical="center"/>
    </xf>
    <xf numFmtId="0" fontId="2" fillId="0" borderId="0" xfId="13" applyAlignment="1">
      <alignment horizontal="left" vertical="center"/>
    </xf>
    <xf numFmtId="38" fontId="2" fillId="0" borderId="60" xfId="7" applyFont="1" applyFill="1" applyBorder="1" applyAlignment="1">
      <alignment vertical="center"/>
    </xf>
    <xf numFmtId="0" fontId="2" fillId="0" borderId="2" xfId="13" applyBorder="1">
      <alignment vertical="center"/>
    </xf>
    <xf numFmtId="0" fontId="2" fillId="0" borderId="2" xfId="8" applyBorder="1" applyAlignment="1">
      <alignment vertical="center"/>
    </xf>
    <xf numFmtId="176" fontId="2" fillId="0" borderId="8" xfId="8" applyNumberFormat="1" applyBorder="1" applyAlignment="1">
      <alignment horizontal="right" vertical="center"/>
    </xf>
    <xf numFmtId="179" fontId="7" fillId="0" borderId="2" xfId="8" applyNumberFormat="1" applyFont="1" applyBorder="1" applyAlignment="1">
      <alignment horizontal="center" vertical="center"/>
    </xf>
    <xf numFmtId="176" fontId="7" fillId="0" borderId="63" xfId="8" applyNumberFormat="1" applyFont="1" applyBorder="1" applyAlignment="1">
      <alignment horizontal="center" vertical="center"/>
    </xf>
    <xf numFmtId="176" fontId="2" fillId="0" borderId="2" xfId="8" applyNumberFormat="1" applyBorder="1" applyAlignment="1">
      <alignment horizontal="right" vertical="center"/>
    </xf>
    <xf numFmtId="38" fontId="2" fillId="0" borderId="33" xfId="7" applyFont="1" applyFill="1" applyBorder="1" applyAlignment="1">
      <alignment vertical="center"/>
    </xf>
    <xf numFmtId="0" fontId="2" fillId="0" borderId="15" xfId="13" applyBorder="1">
      <alignment vertical="center"/>
    </xf>
    <xf numFmtId="0" fontId="2" fillId="0" borderId="64" xfId="13" applyBorder="1">
      <alignment vertical="center"/>
    </xf>
    <xf numFmtId="0" fontId="2" fillId="0" borderId="15" xfId="8" applyBorder="1" applyAlignment="1">
      <alignment vertical="center"/>
    </xf>
    <xf numFmtId="176" fontId="2" fillId="0" borderId="9" xfId="8" applyNumberFormat="1" applyBorder="1" applyAlignment="1">
      <alignment horizontal="right" vertical="center"/>
    </xf>
    <xf numFmtId="179" fontId="7" fillId="0" borderId="4" xfId="8" applyNumberFormat="1" applyFont="1" applyBorder="1" applyAlignment="1">
      <alignment horizontal="center" vertical="center"/>
    </xf>
    <xf numFmtId="176" fontId="7" fillId="0" borderId="34" xfId="8" applyNumberFormat="1" applyFont="1" applyBorder="1" applyAlignment="1">
      <alignment horizontal="center" vertical="center"/>
    </xf>
    <xf numFmtId="176" fontId="2" fillId="0" borderId="15" xfId="8" applyNumberFormat="1" applyBorder="1" applyAlignment="1">
      <alignment horizontal="right" vertical="center"/>
    </xf>
    <xf numFmtId="0" fontId="2" fillId="0" borderId="0" xfId="13">
      <alignment vertical="center"/>
    </xf>
    <xf numFmtId="176" fontId="7" fillId="0" borderId="20" xfId="8" applyNumberFormat="1" applyFont="1" applyBorder="1" applyAlignment="1">
      <alignment horizontal="center" vertical="center"/>
    </xf>
    <xf numFmtId="0" fontId="2" fillId="0" borderId="2" xfId="13" applyBorder="1" applyAlignment="1">
      <alignment horizontal="left" vertical="center"/>
    </xf>
    <xf numFmtId="176" fontId="7" fillId="0" borderId="13" xfId="8" applyNumberFormat="1" applyFont="1" applyBorder="1" applyAlignment="1">
      <alignment horizontal="center" vertical="center"/>
    </xf>
    <xf numFmtId="38" fontId="5" fillId="0" borderId="0" xfId="7" applyFont="1" applyFill="1" applyBorder="1" applyAlignment="1">
      <alignment vertical="center"/>
    </xf>
    <xf numFmtId="38" fontId="2" fillId="0" borderId="35" xfId="7" applyFont="1" applyFill="1" applyBorder="1" applyAlignment="1">
      <alignment vertical="center"/>
    </xf>
    <xf numFmtId="0" fontId="2" fillId="0" borderId="36" xfId="13" applyBorder="1">
      <alignment vertical="center"/>
    </xf>
    <xf numFmtId="0" fontId="2" fillId="0" borderId="36" xfId="13" applyBorder="1" applyAlignment="1">
      <alignment horizontal="left" vertical="center"/>
    </xf>
    <xf numFmtId="0" fontId="19" fillId="0" borderId="36" xfId="13" applyFont="1" applyBorder="1" applyAlignment="1">
      <alignment horizontal="left" vertical="center"/>
    </xf>
    <xf numFmtId="0" fontId="2" fillId="0" borderId="36" xfId="8" applyBorder="1" applyAlignment="1">
      <alignment vertical="center"/>
    </xf>
    <xf numFmtId="176" fontId="2" fillId="0" borderId="38" xfId="8" applyNumberFormat="1" applyBorder="1" applyAlignment="1">
      <alignment horizontal="right" vertical="center"/>
    </xf>
    <xf numFmtId="179" fontId="7" fillId="0" borderId="36" xfId="8" applyNumberFormat="1" applyFont="1" applyBorder="1" applyAlignment="1">
      <alignment horizontal="center" vertical="center"/>
    </xf>
    <xf numFmtId="176" fontId="7" fillId="0" borderId="37" xfId="8" applyNumberFormat="1" applyFont="1" applyBorder="1" applyAlignment="1">
      <alignment horizontal="center" vertical="center"/>
    </xf>
    <xf numFmtId="176" fontId="7" fillId="0" borderId="39" xfId="8" applyNumberFormat="1" applyFont="1" applyBorder="1" applyAlignment="1">
      <alignment horizontal="center" vertical="center"/>
    </xf>
    <xf numFmtId="176" fontId="2" fillId="0" borderId="36" xfId="8" applyNumberFormat="1" applyBorder="1" applyAlignment="1">
      <alignment horizontal="right" vertical="center"/>
    </xf>
    <xf numFmtId="176" fontId="7" fillId="0" borderId="39" xfId="7" applyNumberFormat="1" applyFont="1" applyFill="1" applyBorder="1" applyAlignment="1">
      <alignment horizontal="center" vertical="center"/>
    </xf>
    <xf numFmtId="38" fontId="2" fillId="0" borderId="46" xfId="7" applyFont="1" applyFill="1" applyBorder="1" applyAlignment="1">
      <alignment vertical="center"/>
    </xf>
    <xf numFmtId="0" fontId="2" fillId="0" borderId="47" xfId="13" applyBorder="1">
      <alignment vertical="center"/>
    </xf>
    <xf numFmtId="0" fontId="2" fillId="0" borderId="47" xfId="13" applyBorder="1" applyAlignment="1">
      <alignment horizontal="left" vertical="center"/>
    </xf>
    <xf numFmtId="0" fontId="2" fillId="0" borderId="47" xfId="8" applyBorder="1" applyAlignment="1">
      <alignment vertical="center"/>
    </xf>
    <xf numFmtId="176" fontId="2" fillId="0" borderId="49" xfId="8" applyNumberFormat="1" applyBorder="1" applyAlignment="1">
      <alignment horizontal="right" vertical="center"/>
    </xf>
    <xf numFmtId="179" fontId="7" fillId="0" borderId="47" xfId="8" applyNumberFormat="1" applyFont="1" applyBorder="1" applyAlignment="1">
      <alignment horizontal="center" vertical="center"/>
    </xf>
    <xf numFmtId="176" fontId="7" fillId="0" borderId="48" xfId="8" applyNumberFormat="1" applyFont="1" applyBorder="1" applyAlignment="1">
      <alignment horizontal="center" vertical="center"/>
    </xf>
    <xf numFmtId="176" fontId="7" fillId="0" borderId="71" xfId="8" applyNumberFormat="1" applyFont="1" applyBorder="1" applyAlignment="1">
      <alignment horizontal="center" vertical="center"/>
    </xf>
    <xf numFmtId="176" fontId="2" fillId="0" borderId="47" xfId="8" applyNumberFormat="1" applyBorder="1" applyAlignment="1">
      <alignment horizontal="right" vertical="center"/>
    </xf>
    <xf numFmtId="176" fontId="7" fillId="0" borderId="71" xfId="7" applyNumberFormat="1" applyFont="1" applyFill="1" applyBorder="1" applyAlignment="1">
      <alignment horizontal="center" vertical="center"/>
    </xf>
    <xf numFmtId="0" fontId="2" fillId="0" borderId="42" xfId="8" applyBorder="1" applyAlignment="1">
      <alignment vertical="top" wrapText="1"/>
    </xf>
    <xf numFmtId="0" fontId="2" fillId="0" borderId="42" xfId="8" applyBorder="1" applyAlignment="1">
      <alignment vertical="top"/>
    </xf>
    <xf numFmtId="0" fontId="2" fillId="0" borderId="0" xfId="8" applyAlignment="1">
      <alignment vertical="top"/>
    </xf>
    <xf numFmtId="0" fontId="16" fillId="0" borderId="0" xfId="8" applyFont="1" applyAlignment="1">
      <alignment horizontal="left" vertical="center"/>
    </xf>
    <xf numFmtId="49" fontId="2" fillId="2" borderId="0" xfId="0" applyNumberFormat="1" applyFont="1" applyFill="1">
      <alignment vertical="center"/>
    </xf>
    <xf numFmtId="0" fontId="2" fillId="2" borderId="0" xfId="0" applyFont="1" applyFill="1" applyAlignment="1"/>
    <xf numFmtId="0" fontId="2" fillId="2" borderId="0" xfId="10" applyFont="1" applyFill="1">
      <alignment vertical="center"/>
    </xf>
    <xf numFmtId="0" fontId="20" fillId="2" borderId="0" xfId="0" applyFont="1" applyFill="1" applyAlignment="1"/>
    <xf numFmtId="0" fontId="2" fillId="2" borderId="0" xfId="0" applyFont="1" applyFill="1" applyAlignment="1">
      <alignment horizontal="right"/>
    </xf>
    <xf numFmtId="38" fontId="2" fillId="2" borderId="31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horizontal="right" vertical="center"/>
    </xf>
    <xf numFmtId="0" fontId="7" fillId="2" borderId="32" xfId="0" applyFont="1" applyFill="1" applyBorder="1" applyAlignment="1">
      <alignment horizontal="center" vertical="center"/>
    </xf>
    <xf numFmtId="176" fontId="2" fillId="2" borderId="0" xfId="0" applyNumberFormat="1" applyFont="1" applyFill="1">
      <alignment vertical="center"/>
    </xf>
    <xf numFmtId="178" fontId="7" fillId="2" borderId="32" xfId="0" applyNumberFormat="1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38" fontId="2" fillId="2" borderId="33" xfId="1" applyFont="1" applyFill="1" applyBorder="1" applyAlignment="1">
      <alignment vertical="center"/>
    </xf>
    <xf numFmtId="38" fontId="2" fillId="2" borderId="15" xfId="1" applyFont="1" applyFill="1" applyBorder="1" applyAlignment="1">
      <alignment vertical="center"/>
    </xf>
    <xf numFmtId="0" fontId="2" fillId="2" borderId="15" xfId="0" applyFont="1" applyFill="1" applyBorder="1">
      <alignment vertical="center"/>
    </xf>
    <xf numFmtId="176" fontId="2" fillId="2" borderId="9" xfId="0" applyNumberFormat="1" applyFont="1" applyFill="1" applyBorder="1" applyAlignment="1">
      <alignment horizontal="right" vertical="center"/>
    </xf>
    <xf numFmtId="37" fontId="7" fillId="2" borderId="34" xfId="0" applyNumberFormat="1" applyFont="1" applyFill="1" applyBorder="1" applyAlignment="1">
      <alignment horizontal="center" vertical="center"/>
    </xf>
    <xf numFmtId="38" fontId="2" fillId="2" borderId="27" xfId="1" applyFont="1" applyFill="1" applyBorder="1" applyAlignment="1">
      <alignment vertical="center"/>
    </xf>
    <xf numFmtId="38" fontId="2" fillId="2" borderId="28" xfId="1" applyFont="1" applyFill="1" applyBorder="1" applyAlignment="1">
      <alignment vertical="center"/>
    </xf>
    <xf numFmtId="0" fontId="21" fillId="2" borderId="28" xfId="0" applyFont="1" applyFill="1" applyBorder="1">
      <alignment vertical="center"/>
    </xf>
    <xf numFmtId="176" fontId="2" fillId="2" borderId="29" xfId="0" applyNumberFormat="1" applyFont="1" applyFill="1" applyBorder="1" applyAlignment="1">
      <alignment horizontal="right" vertical="center"/>
    </xf>
    <xf numFmtId="178" fontId="7" fillId="2" borderId="30" xfId="0" applyNumberFormat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vertical="center"/>
    </xf>
    <xf numFmtId="38" fontId="5" fillId="2" borderId="42" xfId="1" applyFont="1" applyFill="1" applyBorder="1" applyAlignment="1">
      <alignment vertical="center"/>
    </xf>
    <xf numFmtId="38" fontId="22" fillId="2" borderId="42" xfId="1" applyFont="1" applyFill="1" applyBorder="1" applyAlignment="1">
      <alignment vertical="center"/>
    </xf>
    <xf numFmtId="0" fontId="23" fillId="2" borderId="42" xfId="0" applyFont="1" applyFill="1" applyBorder="1">
      <alignment vertical="center"/>
    </xf>
    <xf numFmtId="0" fontId="16" fillId="2" borderId="0" xfId="0" applyFont="1" applyFill="1" applyAlignment="1">
      <alignment horizontal="left" vertical="center"/>
    </xf>
    <xf numFmtId="38" fontId="22" fillId="2" borderId="0" xfId="1" applyFont="1" applyFill="1" applyBorder="1" applyAlignment="1">
      <alignment vertical="center"/>
    </xf>
    <xf numFmtId="0" fontId="23" fillId="2" borderId="0" xfId="0" applyFont="1" applyFill="1">
      <alignment vertical="center"/>
    </xf>
    <xf numFmtId="0" fontId="19" fillId="2" borderId="0" xfId="10" applyFont="1" applyFill="1">
      <alignment vertical="center"/>
    </xf>
    <xf numFmtId="0" fontId="24" fillId="2" borderId="0" xfId="9" applyFont="1" applyFill="1" applyAlignment="1">
      <alignment vertical="center"/>
    </xf>
    <xf numFmtId="49" fontId="5" fillId="2" borderId="0" xfId="9" applyNumberFormat="1" applyFont="1" applyFill="1" applyAlignment="1">
      <alignment vertical="center"/>
    </xf>
    <xf numFmtId="0" fontId="5" fillId="2" borderId="0" xfId="9" applyFont="1" applyFill="1" applyAlignment="1">
      <alignment vertical="center"/>
    </xf>
    <xf numFmtId="0" fontId="2" fillId="2" borderId="0" xfId="9" applyFill="1" applyAlignment="1">
      <alignment vertical="center"/>
    </xf>
    <xf numFmtId="0" fontId="2" fillId="2" borderId="0" xfId="9" applyFill="1" applyAlignment="1">
      <alignment horizontal="right" vertical="center"/>
    </xf>
    <xf numFmtId="49" fontId="16" fillId="2" borderId="0" xfId="9" applyNumberFormat="1" applyFont="1" applyFill="1" applyAlignment="1">
      <alignment horizontal="center" vertical="center"/>
    </xf>
    <xf numFmtId="0" fontId="16" fillId="2" borderId="0" xfId="9" applyFont="1" applyFill="1" applyAlignment="1">
      <alignment horizontal="center" vertical="center"/>
    </xf>
    <xf numFmtId="38" fontId="2" fillId="2" borderId="41" xfId="7" applyFont="1" applyFill="1" applyBorder="1" applyAlignment="1">
      <alignment vertical="center"/>
    </xf>
    <xf numFmtId="0" fontId="2" fillId="2" borderId="42" xfId="13" applyFill="1" applyBorder="1">
      <alignment vertical="center"/>
    </xf>
    <xf numFmtId="0" fontId="2" fillId="2" borderId="42" xfId="13" applyFill="1" applyBorder="1" applyAlignment="1">
      <alignment horizontal="left" vertical="center"/>
    </xf>
    <xf numFmtId="0" fontId="2" fillId="2" borderId="42" xfId="9" applyFill="1" applyBorder="1" applyAlignment="1">
      <alignment vertical="center"/>
    </xf>
    <xf numFmtId="0" fontId="2" fillId="2" borderId="43" xfId="9" applyFill="1" applyBorder="1" applyAlignment="1">
      <alignment vertical="center"/>
    </xf>
    <xf numFmtId="0" fontId="2" fillId="2" borderId="44" xfId="9" applyFill="1" applyBorder="1" applyAlignment="1">
      <alignment vertical="center"/>
    </xf>
    <xf numFmtId="0" fontId="7" fillId="2" borderId="45" xfId="9" applyFont="1" applyFill="1" applyBorder="1" applyAlignment="1">
      <alignment vertical="center"/>
    </xf>
    <xf numFmtId="38" fontId="2" fillId="2" borderId="31" xfId="7" applyFont="1" applyFill="1" applyBorder="1" applyAlignment="1">
      <alignment vertical="center"/>
    </xf>
    <xf numFmtId="0" fontId="2" fillId="2" borderId="0" xfId="13" applyFill="1">
      <alignment vertical="center"/>
    </xf>
    <xf numFmtId="0" fontId="2" fillId="2" borderId="0" xfId="13" applyFill="1" applyAlignment="1">
      <alignment horizontal="left" vertical="center"/>
    </xf>
    <xf numFmtId="0" fontId="2" fillId="2" borderId="20" xfId="9" applyFill="1" applyBorder="1" applyAlignment="1">
      <alignment vertical="center"/>
    </xf>
    <xf numFmtId="176" fontId="2" fillId="2" borderId="17" xfId="9" applyNumberFormat="1" applyFill="1" applyBorder="1" applyAlignment="1">
      <alignment horizontal="right" vertical="center"/>
    </xf>
    <xf numFmtId="178" fontId="7" fillId="2" borderId="32" xfId="9" applyNumberFormat="1" applyFont="1" applyFill="1" applyBorder="1" applyAlignment="1">
      <alignment horizontal="center" vertical="center"/>
    </xf>
    <xf numFmtId="0" fontId="2" fillId="2" borderId="31" xfId="9" applyFill="1" applyBorder="1" applyAlignment="1">
      <alignment vertical="center"/>
    </xf>
    <xf numFmtId="0" fontId="2" fillId="2" borderId="31" xfId="12" applyFill="1" applyBorder="1">
      <alignment vertical="center"/>
    </xf>
    <xf numFmtId="0" fontId="2" fillId="2" borderId="0" xfId="12" applyFill="1">
      <alignment vertical="center"/>
    </xf>
    <xf numFmtId="177" fontId="7" fillId="2" borderId="32" xfId="9" applyNumberFormat="1" applyFont="1" applyFill="1" applyBorder="1" applyAlignment="1">
      <alignment horizontal="center" vertical="center"/>
    </xf>
    <xf numFmtId="38" fontId="2" fillId="2" borderId="0" xfId="7" applyFont="1" applyFill="1" applyBorder="1" applyAlignment="1">
      <alignment vertical="center"/>
    </xf>
    <xf numFmtId="0" fontId="2" fillId="2" borderId="33" xfId="9" applyFill="1" applyBorder="1" applyAlignment="1">
      <alignment vertical="center"/>
    </xf>
    <xf numFmtId="0" fontId="2" fillId="2" borderId="15" xfId="9" applyFill="1" applyBorder="1" applyAlignment="1">
      <alignment vertical="center"/>
    </xf>
    <xf numFmtId="38" fontId="2" fillId="2" borderId="15" xfId="7" applyFont="1" applyFill="1" applyBorder="1" applyAlignment="1">
      <alignment vertical="center"/>
    </xf>
    <xf numFmtId="0" fontId="2" fillId="2" borderId="15" xfId="12" applyFill="1" applyBorder="1">
      <alignment vertical="center"/>
    </xf>
    <xf numFmtId="0" fontId="2" fillId="2" borderId="4" xfId="9" applyFill="1" applyBorder="1" applyAlignment="1">
      <alignment vertical="center"/>
    </xf>
    <xf numFmtId="176" fontId="2" fillId="2" borderId="9" xfId="9" applyNumberFormat="1" applyFill="1" applyBorder="1" applyAlignment="1">
      <alignment horizontal="right" vertical="center"/>
    </xf>
    <xf numFmtId="178" fontId="7" fillId="2" borderId="34" xfId="9" applyNumberFormat="1" applyFont="1" applyFill="1" applyBorder="1" applyAlignment="1">
      <alignment horizontal="center" vertical="center"/>
    </xf>
    <xf numFmtId="176" fontId="2" fillId="2" borderId="17" xfId="9" applyNumberFormat="1" applyFill="1" applyBorder="1" applyAlignment="1">
      <alignment horizontal="center" vertical="center"/>
    </xf>
    <xf numFmtId="0" fontId="7" fillId="2" borderId="32" xfId="9" applyFont="1" applyFill="1" applyBorder="1" applyAlignment="1">
      <alignment horizontal="center" vertical="center"/>
    </xf>
    <xf numFmtId="0" fontId="2" fillId="2" borderId="0" xfId="9" applyFill="1" applyAlignment="1">
      <alignment horizontal="left" vertical="center"/>
    </xf>
    <xf numFmtId="0" fontId="2" fillId="2" borderId="15" xfId="9" applyFill="1" applyBorder="1" applyAlignment="1">
      <alignment horizontal="left" vertical="center"/>
    </xf>
    <xf numFmtId="176" fontId="2" fillId="2" borderId="8" xfId="9" applyNumberFormat="1" applyFill="1" applyBorder="1" applyAlignment="1">
      <alignment horizontal="right" vertical="center"/>
    </xf>
    <xf numFmtId="176" fontId="2" fillId="2" borderId="29" xfId="9" applyNumberFormat="1" applyFill="1" applyBorder="1" applyAlignment="1">
      <alignment horizontal="right" vertical="center"/>
    </xf>
    <xf numFmtId="178" fontId="7" fillId="2" borderId="30" xfId="9" applyNumberFormat="1" applyFont="1" applyFill="1" applyBorder="1" applyAlignment="1">
      <alignment horizontal="center" vertical="center"/>
    </xf>
    <xf numFmtId="0" fontId="2" fillId="2" borderId="42" xfId="9" applyFill="1" applyBorder="1" applyAlignment="1">
      <alignment horizontal="left" vertical="center"/>
    </xf>
    <xf numFmtId="176" fontId="2" fillId="2" borderId="0" xfId="9" applyNumberFormat="1" applyFill="1" applyAlignment="1">
      <alignment horizontal="right" vertical="center"/>
    </xf>
    <xf numFmtId="178" fontId="7" fillId="2" borderId="42" xfId="9" applyNumberFormat="1" applyFont="1" applyFill="1" applyBorder="1" applyAlignment="1">
      <alignment horizontal="center" vertical="center"/>
    </xf>
    <xf numFmtId="0" fontId="2" fillId="2" borderId="50" xfId="9" applyFill="1" applyBorder="1" applyAlignment="1">
      <alignment horizontal="left" vertical="center"/>
    </xf>
    <xf numFmtId="0" fontId="2" fillId="2" borderId="51" xfId="9" applyFill="1" applyBorder="1" applyAlignment="1">
      <alignment horizontal="left" vertical="center"/>
    </xf>
    <xf numFmtId="176" fontId="2" fillId="2" borderId="52" xfId="9" applyNumberFormat="1" applyFill="1" applyBorder="1" applyAlignment="1">
      <alignment horizontal="right" vertical="center"/>
    </xf>
    <xf numFmtId="178" fontId="7" fillId="2" borderId="54" xfId="9" applyNumberFormat="1" applyFont="1" applyFill="1" applyBorder="1" applyAlignment="1">
      <alignment horizontal="center" vertical="center"/>
    </xf>
    <xf numFmtId="0" fontId="2" fillId="2" borderId="60" xfId="9" applyFill="1" applyBorder="1" applyAlignment="1">
      <alignment horizontal="left" vertical="center"/>
    </xf>
    <xf numFmtId="0" fontId="2" fillId="2" borderId="2" xfId="9" applyFill="1" applyBorder="1" applyAlignment="1">
      <alignment horizontal="left" vertical="center"/>
    </xf>
    <xf numFmtId="0" fontId="2" fillId="2" borderId="35" xfId="9" applyFill="1" applyBorder="1" applyAlignment="1">
      <alignment horizontal="left" vertical="center"/>
    </xf>
    <xf numFmtId="0" fontId="2" fillId="2" borderId="36" xfId="9" applyFill="1" applyBorder="1" applyAlignment="1">
      <alignment horizontal="left" vertical="center"/>
    </xf>
    <xf numFmtId="176" fontId="2" fillId="2" borderId="38" xfId="9" applyNumberFormat="1" applyFill="1" applyBorder="1" applyAlignment="1">
      <alignment horizontal="right" vertical="center"/>
    </xf>
    <xf numFmtId="178" fontId="7" fillId="2" borderId="39" xfId="9" applyNumberFormat="1" applyFont="1" applyFill="1" applyBorder="1" applyAlignment="1">
      <alignment horizontal="center" vertical="center"/>
    </xf>
    <xf numFmtId="0" fontId="2" fillId="2" borderId="27" xfId="9" applyFill="1" applyBorder="1" applyAlignment="1">
      <alignment vertical="center"/>
    </xf>
    <xf numFmtId="0" fontId="2" fillId="2" borderId="28" xfId="9" applyFill="1" applyBorder="1" applyAlignment="1">
      <alignment vertical="center"/>
    </xf>
    <xf numFmtId="38" fontId="2" fillId="2" borderId="28" xfId="7" applyFont="1" applyFill="1" applyBorder="1" applyAlignment="1">
      <alignment vertical="center"/>
    </xf>
    <xf numFmtId="0" fontId="2" fillId="2" borderId="28" xfId="12" applyFill="1" applyBorder="1">
      <alignment vertical="center"/>
    </xf>
    <xf numFmtId="38" fontId="5" fillId="2" borderId="0" xfId="7" applyFont="1" applyFill="1" applyBorder="1" applyAlignment="1">
      <alignment vertical="center"/>
    </xf>
    <xf numFmtId="0" fontId="5" fillId="2" borderId="0" xfId="12" applyFont="1" applyFill="1">
      <alignment vertical="center"/>
    </xf>
    <xf numFmtId="0" fontId="5" fillId="2" borderId="0" xfId="13" applyFont="1" applyFill="1" applyAlignment="1">
      <alignment horizontal="left" vertical="center"/>
    </xf>
    <xf numFmtId="0" fontId="16" fillId="2" borderId="0" xfId="9" applyFont="1" applyFill="1" applyAlignment="1">
      <alignment horizontal="left" vertical="center"/>
    </xf>
    <xf numFmtId="0" fontId="5" fillId="2" borderId="0" xfId="9" applyFont="1" applyFill="1" applyAlignment="1">
      <alignment horizontal="left" vertical="center"/>
    </xf>
    <xf numFmtId="0" fontId="28" fillId="0" borderId="0" xfId="21" applyFont="1">
      <alignment vertical="center"/>
    </xf>
    <xf numFmtId="0" fontId="28" fillId="0" borderId="0" xfId="21" applyFont="1" applyAlignment="1">
      <alignment horizontal="right"/>
    </xf>
    <xf numFmtId="3" fontId="28" fillId="0" borderId="0" xfId="19" applyNumberFormat="1" applyFont="1"/>
    <xf numFmtId="3" fontId="28" fillId="0" borderId="0" xfId="19" applyNumberFormat="1" applyFont="1" applyAlignment="1">
      <alignment vertical="center"/>
    </xf>
    <xf numFmtId="0" fontId="28" fillId="0" borderId="0" xfId="21" applyFont="1" applyAlignment="1">
      <alignment horizontal="right" vertical="center"/>
    </xf>
    <xf numFmtId="0" fontId="28" fillId="5" borderId="5" xfId="21" applyFont="1" applyFill="1" applyBorder="1" applyAlignment="1">
      <alignment horizontal="center" vertical="center"/>
    </xf>
    <xf numFmtId="0" fontId="28" fillId="5" borderId="5" xfId="21" applyFont="1" applyFill="1" applyBorder="1" applyAlignment="1">
      <alignment horizontal="center" vertical="center" wrapText="1"/>
    </xf>
    <xf numFmtId="0" fontId="28" fillId="0" borderId="74" xfId="21" applyFont="1" applyBorder="1" applyAlignment="1">
      <alignment vertical="center" shrinkToFit="1"/>
    </xf>
    <xf numFmtId="38" fontId="32" fillId="0" borderId="0" xfId="22" applyFont="1" applyAlignment="1">
      <alignment horizontal="right"/>
    </xf>
    <xf numFmtId="38" fontId="32" fillId="0" borderId="0" xfId="22" applyFont="1">
      <alignment vertical="center"/>
    </xf>
    <xf numFmtId="38" fontId="28" fillId="5" borderId="5" xfId="22" applyFont="1" applyFill="1" applyBorder="1" applyAlignment="1">
      <alignment horizontal="center" vertical="center" wrapText="1"/>
    </xf>
    <xf numFmtId="41" fontId="28" fillId="0" borderId="74" xfId="21" applyNumberFormat="1" applyFont="1" applyBorder="1" applyAlignment="1">
      <alignment horizontal="right" vertical="center"/>
    </xf>
    <xf numFmtId="41" fontId="32" fillId="0" borderId="74" xfId="22" applyNumberFormat="1" applyFont="1" applyBorder="1" applyAlignment="1">
      <alignment horizontal="right" vertical="center"/>
    </xf>
    <xf numFmtId="3" fontId="28" fillId="0" borderId="0" xfId="19" applyNumberFormat="1" applyFont="1" applyAlignment="1">
      <alignment horizontal="right"/>
    </xf>
    <xf numFmtId="3" fontId="28" fillId="5" borderId="5" xfId="19" applyNumberFormat="1" applyFont="1" applyFill="1" applyBorder="1" applyAlignment="1">
      <alignment horizontal="center" vertical="center"/>
    </xf>
    <xf numFmtId="3" fontId="28" fillId="5" borderId="5" xfId="19" applyNumberFormat="1" applyFont="1" applyFill="1" applyBorder="1" applyAlignment="1">
      <alignment horizontal="center" vertical="center" wrapText="1"/>
    </xf>
    <xf numFmtId="3" fontId="28" fillId="0" borderId="5" xfId="19" applyNumberFormat="1" applyFont="1" applyBorder="1" applyAlignment="1">
      <alignment horizontal="left" vertical="center"/>
    </xf>
    <xf numFmtId="3" fontId="28" fillId="0" borderId="5" xfId="19" applyNumberFormat="1" applyFont="1" applyBorder="1" applyAlignment="1">
      <alignment horizontal="right" vertical="center"/>
    </xf>
    <xf numFmtId="3" fontId="28" fillId="0" borderId="5" xfId="19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49" fontId="28" fillId="0" borderId="0" xfId="0" applyNumberFormat="1" applyFont="1" applyAlignment="1" applyProtection="1">
      <alignment horizontal="right" vertical="center"/>
      <protection locked="0"/>
    </xf>
    <xf numFmtId="49" fontId="32" fillId="5" borderId="5" xfId="0" applyNumberFormat="1" applyFont="1" applyFill="1" applyBorder="1" applyAlignment="1">
      <alignment horizontal="center" vertical="center"/>
    </xf>
    <xf numFmtId="49" fontId="32" fillId="5" borderId="12" xfId="0" applyNumberFormat="1" applyFont="1" applyFill="1" applyBorder="1" applyAlignment="1">
      <alignment horizontal="center" vertical="center"/>
    </xf>
    <xf numFmtId="49" fontId="32" fillId="5" borderId="12" xfId="0" applyNumberFormat="1" applyFont="1" applyFill="1" applyBorder="1" applyAlignment="1">
      <alignment horizontal="center" vertical="center" wrapText="1"/>
    </xf>
    <xf numFmtId="49" fontId="32" fillId="0" borderId="5" xfId="0" applyNumberFormat="1" applyFont="1" applyBorder="1" applyAlignment="1" applyProtection="1">
      <alignment horizontal="left" vertical="center"/>
      <protection locked="0"/>
    </xf>
    <xf numFmtId="49" fontId="32" fillId="0" borderId="12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/>
    </xf>
    <xf numFmtId="0" fontId="32" fillId="0" borderId="3" xfId="0" applyFont="1" applyBorder="1">
      <alignment vertical="center"/>
    </xf>
    <xf numFmtId="0" fontId="32" fillId="0" borderId="0" xfId="2" applyFont="1">
      <alignment vertical="center"/>
    </xf>
    <xf numFmtId="38" fontId="32" fillId="0" borderId="0" xfId="1" applyFont="1" applyFill="1" applyAlignment="1" applyProtection="1">
      <alignment vertical="center"/>
    </xf>
    <xf numFmtId="49" fontId="32" fillId="0" borderId="5" xfId="0" applyNumberFormat="1" applyFont="1" applyBorder="1" applyAlignment="1" applyProtection="1">
      <alignment horizontal="left" vertical="center" shrinkToFit="1"/>
      <protection locked="0"/>
    </xf>
    <xf numFmtId="49" fontId="32" fillId="0" borderId="12" xfId="0" applyNumberFormat="1" applyFont="1" applyBorder="1" applyAlignment="1" applyProtection="1">
      <alignment horizontal="left" vertical="center" shrinkToFit="1"/>
      <protection locked="0"/>
    </xf>
    <xf numFmtId="49" fontId="28" fillId="0" borderId="0" xfId="0" applyNumberFormat="1" applyFont="1" applyAlignment="1" applyProtection="1">
      <alignment horizontal="right"/>
      <protection locked="0"/>
    </xf>
    <xf numFmtId="3" fontId="28" fillId="0" borderId="0" xfId="20" applyNumberFormat="1" applyFont="1" applyAlignment="1">
      <alignment horizontal="right"/>
    </xf>
    <xf numFmtId="3" fontId="28" fillId="0" borderId="0" xfId="20" applyNumberFormat="1" applyFont="1"/>
    <xf numFmtId="3" fontId="28" fillId="5" borderId="5" xfId="20" applyNumberFormat="1" applyFont="1" applyFill="1" applyBorder="1" applyAlignment="1">
      <alignment horizontal="center" vertical="center"/>
    </xf>
    <xf numFmtId="3" fontId="28" fillId="5" borderId="5" xfId="20" applyNumberFormat="1" applyFont="1" applyFill="1" applyBorder="1" applyAlignment="1">
      <alignment horizontal="center" vertical="center" wrapText="1"/>
    </xf>
    <xf numFmtId="3" fontId="28" fillId="0" borderId="5" xfId="20" applyNumberFormat="1" applyFont="1" applyBorder="1" applyAlignment="1">
      <alignment horizontal="center" vertical="center"/>
    </xf>
    <xf numFmtId="38" fontId="28" fillId="0" borderId="5" xfId="18" applyFont="1" applyBorder="1" applyAlignment="1">
      <alignment vertical="center"/>
    </xf>
    <xf numFmtId="3" fontId="28" fillId="0" borderId="0" xfId="20" applyNumberFormat="1" applyFont="1" applyAlignment="1">
      <alignment vertical="center"/>
    </xf>
    <xf numFmtId="0" fontId="28" fillId="0" borderId="0" xfId="0" applyFont="1">
      <alignment vertical="center"/>
    </xf>
    <xf numFmtId="180" fontId="28" fillId="0" borderId="0" xfId="1" applyNumberFormat="1" applyFont="1" applyFill="1" applyAlignment="1">
      <alignment horizontal="right" vertical="center"/>
    </xf>
    <xf numFmtId="180" fontId="28" fillId="5" borderId="5" xfId="1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32" fillId="5" borderId="9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4" xfId="0" applyFont="1" applyFill="1" applyBorder="1">
      <alignment vertical="center"/>
    </xf>
    <xf numFmtId="0" fontId="32" fillId="0" borderId="9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4" xfId="0" applyFont="1" applyBorder="1">
      <alignment vertical="center"/>
    </xf>
    <xf numFmtId="0" fontId="32" fillId="0" borderId="5" xfId="0" applyFont="1" applyBorder="1" applyAlignment="1">
      <alignment horizontal="left" vertical="center" indent="2"/>
    </xf>
    <xf numFmtId="0" fontId="32" fillId="0" borderId="5" xfId="0" applyFont="1" applyBorder="1">
      <alignment vertical="center"/>
    </xf>
    <xf numFmtId="0" fontId="32" fillId="5" borderId="8" xfId="0" applyFont="1" applyFill="1" applyBorder="1">
      <alignment vertical="center"/>
    </xf>
    <xf numFmtId="181" fontId="32" fillId="5" borderId="2" xfId="0" applyNumberFormat="1" applyFont="1" applyFill="1" applyBorder="1">
      <alignment vertical="center"/>
    </xf>
    <xf numFmtId="181" fontId="32" fillId="5" borderId="13" xfId="0" applyNumberFormat="1" applyFont="1" applyFill="1" applyBorder="1">
      <alignment vertical="center"/>
    </xf>
    <xf numFmtId="0" fontId="32" fillId="5" borderId="18" xfId="0" applyFont="1" applyFill="1" applyBorder="1">
      <alignment vertical="center"/>
    </xf>
    <xf numFmtId="181" fontId="32" fillId="5" borderId="3" xfId="0" applyNumberFormat="1" applyFont="1" applyFill="1" applyBorder="1">
      <alignment vertical="center"/>
    </xf>
    <xf numFmtId="181" fontId="32" fillId="5" borderId="19" xfId="0" applyNumberFormat="1" applyFont="1" applyFill="1" applyBorder="1">
      <alignment vertical="center"/>
    </xf>
    <xf numFmtId="0" fontId="32" fillId="0" borderId="0" xfId="0" applyFont="1" applyAlignment="1">
      <alignment horizontal="right" vertical="center"/>
    </xf>
    <xf numFmtId="0" fontId="32" fillId="0" borderId="72" xfId="0" applyFont="1" applyBorder="1" applyAlignment="1">
      <alignment horizontal="center" vertical="center"/>
    </xf>
    <xf numFmtId="181" fontId="32" fillId="0" borderId="72" xfId="0" applyNumberFormat="1" applyFont="1" applyBorder="1">
      <alignment vertical="center"/>
    </xf>
    <xf numFmtId="0" fontId="32" fillId="0" borderId="73" xfId="0" applyFont="1" applyBorder="1" applyAlignment="1">
      <alignment horizontal="center" vertical="center"/>
    </xf>
    <xf numFmtId="0" fontId="32" fillId="0" borderId="5" xfId="0" applyFont="1" applyBorder="1" applyAlignment="1">
      <alignment vertical="center" shrinkToFit="1"/>
    </xf>
    <xf numFmtId="49" fontId="32" fillId="5" borderId="14" xfId="0" applyNumberFormat="1" applyFont="1" applyFill="1" applyBorder="1" applyAlignment="1">
      <alignment horizontal="center" vertical="center" wrapText="1"/>
    </xf>
    <xf numFmtId="49" fontId="32" fillId="5" borderId="15" xfId="0" applyNumberFormat="1" applyFont="1" applyFill="1" applyBorder="1" applyAlignment="1">
      <alignment horizontal="center" vertical="center" wrapText="1"/>
    </xf>
    <xf numFmtId="49" fontId="32" fillId="5" borderId="4" xfId="0" applyNumberFormat="1" applyFont="1" applyFill="1" applyBorder="1" applyAlignment="1">
      <alignment horizontal="center" vertical="center" wrapText="1"/>
    </xf>
    <xf numFmtId="49" fontId="28" fillId="5" borderId="16" xfId="0" applyNumberFormat="1" applyFont="1" applyFill="1" applyBorder="1" applyAlignment="1">
      <alignment horizontal="center" vertical="center" wrapText="1"/>
    </xf>
    <xf numFmtId="49" fontId="28" fillId="5" borderId="8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Border="1" applyAlignment="1">
      <alignment horizontal="left" vertical="center"/>
    </xf>
    <xf numFmtId="182" fontId="28" fillId="0" borderId="5" xfId="0" applyNumberFormat="1" applyFont="1" applyBorder="1" applyAlignment="1" applyProtection="1">
      <alignment horizontal="right" vertical="center"/>
      <protection locked="0"/>
    </xf>
    <xf numFmtId="182" fontId="28" fillId="0" borderId="10" xfId="0" applyNumberFormat="1" applyFont="1" applyBorder="1" applyAlignment="1" applyProtection="1">
      <alignment horizontal="right" vertical="center"/>
      <protection locked="0"/>
    </xf>
    <xf numFmtId="182" fontId="28" fillId="0" borderId="4" xfId="0" applyNumberFormat="1" applyFont="1" applyBorder="1" applyAlignment="1" applyProtection="1">
      <alignment horizontal="right" vertical="center"/>
      <protection locked="0"/>
    </xf>
    <xf numFmtId="49" fontId="28" fillId="0" borderId="9" xfId="0" applyNumberFormat="1" applyFont="1" applyBorder="1">
      <alignment vertical="center"/>
    </xf>
    <xf numFmtId="182" fontId="28" fillId="0" borderId="15" xfId="0" applyNumberFormat="1" applyFont="1" applyBorder="1">
      <alignment vertical="center"/>
    </xf>
    <xf numFmtId="182" fontId="28" fillId="0" borderId="4" xfId="0" applyNumberFormat="1" applyFont="1" applyBorder="1">
      <alignment vertical="center"/>
    </xf>
    <xf numFmtId="49" fontId="28" fillId="0" borderId="5" xfId="0" applyNumberFormat="1" applyFont="1" applyBorder="1" applyAlignment="1">
      <alignment horizontal="center" vertical="center"/>
    </xf>
    <xf numFmtId="49" fontId="32" fillId="0" borderId="0" xfId="0" applyNumberFormat="1" applyFont="1" applyAlignment="1" applyProtection="1">
      <alignment horizontal="right" vertical="center"/>
      <protection locked="0"/>
    </xf>
    <xf numFmtId="49" fontId="32" fillId="5" borderId="18" xfId="0" applyNumberFormat="1" applyFont="1" applyFill="1" applyBorder="1" applyAlignment="1">
      <alignment horizontal="center" vertical="center" wrapText="1"/>
    </xf>
    <xf numFmtId="49" fontId="32" fillId="5" borderId="22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82" fontId="32" fillId="0" borderId="10" xfId="0" applyNumberFormat="1" applyFont="1" applyBorder="1" applyAlignment="1">
      <alignment horizontal="right" vertical="center" wrapText="1"/>
    </xf>
    <xf numFmtId="182" fontId="32" fillId="0" borderId="11" xfId="1" applyNumberFormat="1" applyFont="1" applyFill="1" applyBorder="1" applyAlignment="1" applyProtection="1">
      <alignment horizontal="right" vertical="center"/>
      <protection locked="0"/>
    </xf>
    <xf numFmtId="182" fontId="32" fillId="0" borderId="5" xfId="1" applyNumberFormat="1" applyFont="1" applyFill="1" applyBorder="1" applyAlignment="1" applyProtection="1">
      <alignment horizontal="right" vertical="center"/>
      <protection locked="0"/>
    </xf>
    <xf numFmtId="182" fontId="32" fillId="0" borderId="17" xfId="1" applyNumberFormat="1" applyFont="1" applyFill="1" applyBorder="1" applyAlignment="1" applyProtection="1">
      <alignment vertical="center"/>
    </xf>
    <xf numFmtId="182" fontId="32" fillId="0" borderId="0" xfId="1" applyNumberFormat="1" applyFont="1" applyFill="1" applyAlignment="1" applyProtection="1">
      <alignment vertical="center"/>
    </xf>
    <xf numFmtId="182" fontId="32" fillId="0" borderId="0" xfId="0" applyNumberFormat="1" applyFont="1">
      <alignment vertical="center"/>
    </xf>
    <xf numFmtId="182" fontId="28" fillId="0" borderId="0" xfId="1" applyNumberFormat="1" applyFont="1" applyFill="1" applyAlignment="1">
      <alignment horizontal="right" vertical="center"/>
    </xf>
    <xf numFmtId="182" fontId="32" fillId="0" borderId="0" xfId="0" applyNumberFormat="1" applyFont="1" applyAlignment="1">
      <alignment horizontal="right" vertical="center"/>
    </xf>
    <xf numFmtId="182" fontId="32" fillId="0" borderId="0" xfId="0" applyNumberFormat="1" applyFont="1" applyAlignment="1" applyProtection="1">
      <alignment horizontal="right" vertical="center"/>
      <protection locked="0"/>
    </xf>
    <xf numFmtId="182" fontId="32" fillId="5" borderId="18" xfId="0" applyNumberFormat="1" applyFont="1" applyFill="1" applyBorder="1" applyAlignment="1">
      <alignment horizontal="center" vertical="center" wrapText="1"/>
    </xf>
    <xf numFmtId="182" fontId="32" fillId="5" borderId="22" xfId="0" applyNumberFormat="1" applyFont="1" applyFill="1" applyBorder="1" applyAlignment="1">
      <alignment horizontal="center" vertical="center" wrapText="1"/>
    </xf>
    <xf numFmtId="182" fontId="32" fillId="5" borderId="12" xfId="0" applyNumberFormat="1" applyFont="1" applyFill="1" applyBorder="1" applyAlignment="1">
      <alignment horizontal="center" vertical="center" wrapText="1"/>
    </xf>
    <xf numFmtId="176" fontId="32" fillId="0" borderId="0" xfId="0" applyNumberFormat="1" applyFont="1">
      <alignment vertical="center"/>
    </xf>
    <xf numFmtId="176" fontId="32" fillId="0" borderId="9" xfId="0" applyNumberFormat="1" applyFont="1" applyBorder="1" applyAlignment="1" applyProtection="1">
      <alignment horizontal="right" vertical="center"/>
      <protection locked="0"/>
    </xf>
    <xf numFmtId="49" fontId="32" fillId="5" borderId="5" xfId="0" applyNumberFormat="1" applyFont="1" applyFill="1" applyBorder="1" applyAlignment="1">
      <alignment horizontal="center" vertical="center" wrapText="1"/>
    </xf>
    <xf numFmtId="176" fontId="32" fillId="0" borderId="5" xfId="0" applyNumberFormat="1" applyFont="1" applyBorder="1" applyAlignment="1" applyProtection="1">
      <alignment horizontal="right" vertical="center"/>
      <protection locked="0"/>
    </xf>
    <xf numFmtId="176" fontId="32" fillId="0" borderId="5" xfId="0" applyNumberFormat="1" applyFont="1" applyBorder="1" applyAlignment="1">
      <alignment horizontal="right" vertical="center"/>
    </xf>
    <xf numFmtId="49" fontId="32" fillId="0" borderId="5" xfId="0" applyNumberFormat="1" applyFont="1" applyBorder="1" applyAlignment="1">
      <alignment horizontal="center" vertical="center"/>
    </xf>
    <xf numFmtId="49" fontId="28" fillId="5" borderId="5" xfId="0" applyNumberFormat="1" applyFont="1" applyFill="1" applyBorder="1" applyAlignment="1">
      <alignment horizontal="center" vertical="center"/>
    </xf>
    <xf numFmtId="49" fontId="28" fillId="5" borderId="9" xfId="0" applyNumberFormat="1" applyFont="1" applyFill="1" applyBorder="1" applyAlignment="1">
      <alignment horizontal="center" vertical="center" wrapText="1"/>
    </xf>
    <xf numFmtId="49" fontId="28" fillId="0" borderId="25" xfId="0" applyNumberFormat="1" applyFont="1" applyBorder="1">
      <alignment vertical="center"/>
    </xf>
    <xf numFmtId="49" fontId="28" fillId="0" borderId="21" xfId="0" applyNumberFormat="1" applyFont="1" applyBorder="1" applyAlignment="1">
      <alignment horizontal="left" vertical="center"/>
    </xf>
    <xf numFmtId="38" fontId="32" fillId="0" borderId="0" xfId="1" applyFont="1" applyFill="1" applyAlignment="1">
      <alignment vertical="center"/>
    </xf>
    <xf numFmtId="49" fontId="28" fillId="0" borderId="8" xfId="0" applyNumberFormat="1" applyFont="1" applyBorder="1" applyAlignment="1" applyProtection="1">
      <alignment horizontal="left" vertical="center" wrapText="1"/>
      <protection locked="0"/>
    </xf>
    <xf numFmtId="49" fontId="28" fillId="0" borderId="9" xfId="0" applyNumberFormat="1" applyFont="1" applyBorder="1" applyAlignment="1" applyProtection="1">
      <alignment horizontal="left" vertical="center" wrapText="1"/>
      <protection locked="0"/>
    </xf>
    <xf numFmtId="49" fontId="28" fillId="0" borderId="9" xfId="0" applyNumberFormat="1" applyFont="1" applyBorder="1" applyAlignment="1" applyProtection="1">
      <alignment horizontal="left" vertical="center"/>
      <protection locked="0"/>
    </xf>
    <xf numFmtId="49" fontId="28" fillId="0" borderId="8" xfId="0" applyNumberFormat="1" applyFont="1" applyBorder="1" applyAlignment="1" applyProtection="1">
      <alignment horizontal="left" vertical="center"/>
      <protection locked="0"/>
    </xf>
    <xf numFmtId="49" fontId="28" fillId="0" borderId="61" xfId="0" applyNumberFormat="1" applyFont="1" applyBorder="1" applyAlignment="1" applyProtection="1">
      <alignment horizontal="left" vertical="center"/>
      <protection locked="0"/>
    </xf>
    <xf numFmtId="49" fontId="28" fillId="0" borderId="5" xfId="0" applyNumberFormat="1" applyFont="1" applyBorder="1" applyAlignment="1" applyProtection="1">
      <alignment horizontal="left" vertical="center"/>
      <protection locked="0"/>
    </xf>
    <xf numFmtId="49" fontId="28" fillId="0" borderId="5" xfId="0" applyNumberFormat="1" applyFont="1" applyBorder="1" applyAlignment="1" applyProtection="1">
      <alignment horizontal="left" vertical="center" wrapText="1"/>
      <protection locked="0"/>
    </xf>
    <xf numFmtId="49" fontId="28" fillId="0" borderId="25" xfId="0" applyNumberFormat="1" applyFont="1" applyBorder="1" applyAlignment="1">
      <alignment horizontal="left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 applyProtection="1">
      <alignment horizontal="right"/>
      <protection locked="0"/>
    </xf>
    <xf numFmtId="49" fontId="28" fillId="0" borderId="12" xfId="0" applyNumberFormat="1" applyFont="1" applyBorder="1" applyAlignment="1" applyProtection="1">
      <alignment horizontal="left" vertical="center" wrapText="1"/>
      <protection locked="0"/>
    </xf>
    <xf numFmtId="49" fontId="32" fillId="5" borderId="5" xfId="4" applyNumberFormat="1" applyFont="1" applyFill="1" applyBorder="1" applyAlignment="1">
      <alignment horizontal="center" vertical="center"/>
    </xf>
    <xf numFmtId="49" fontId="32" fillId="5" borderId="5" xfId="4" applyNumberFormat="1" applyFont="1" applyFill="1" applyBorder="1" applyAlignment="1">
      <alignment horizontal="centerContinuous" vertical="center" wrapText="1"/>
    </xf>
    <xf numFmtId="49" fontId="32" fillId="5" borderId="5" xfId="4" applyNumberFormat="1" applyFont="1" applyFill="1" applyBorder="1" applyAlignment="1">
      <alignment horizontal="center" vertical="center" wrapText="1"/>
    </xf>
    <xf numFmtId="49" fontId="32" fillId="0" borderId="9" xfId="4" applyNumberFormat="1" applyFont="1" applyBorder="1" applyAlignment="1" applyProtection="1">
      <alignment horizontal="left" vertical="center" indent="1"/>
      <protection locked="0"/>
    </xf>
    <xf numFmtId="49" fontId="32" fillId="0" borderId="4" xfId="4" applyNumberFormat="1" applyFont="1" applyBorder="1" applyAlignment="1" applyProtection="1">
      <alignment horizontal="left" vertical="center" indent="1"/>
      <protection locked="0"/>
    </xf>
    <xf numFmtId="49" fontId="32" fillId="0" borderId="4" xfId="4" applyNumberFormat="1" applyFont="1" applyBorder="1" applyAlignment="1">
      <alignment horizontal="left" vertical="center" wrapText="1" indent="1"/>
    </xf>
    <xf numFmtId="38" fontId="32" fillId="0" borderId="0" xfId="1" applyFont="1">
      <alignment vertical="center"/>
    </xf>
    <xf numFmtId="49" fontId="28" fillId="0" borderId="5" xfId="20" applyNumberFormat="1" applyFont="1" applyBorder="1" applyAlignment="1">
      <alignment horizontal="left" vertical="center" indent="1"/>
    </xf>
    <xf numFmtId="49" fontId="28" fillId="0" borderId="5" xfId="20" applyNumberFormat="1" applyFont="1" applyBorder="1" applyAlignment="1">
      <alignment horizontal="center" vertical="center"/>
    </xf>
    <xf numFmtId="178" fontId="32" fillId="2" borderId="0" xfId="1" applyNumberFormat="1" applyFont="1" applyFill="1" applyAlignment="1" applyProtection="1">
      <alignment vertical="center"/>
    </xf>
    <xf numFmtId="0" fontId="32" fillId="2" borderId="0" xfId="0" applyFont="1" applyFill="1">
      <alignment vertical="center"/>
    </xf>
    <xf numFmtId="178" fontId="28" fillId="5" borderId="4" xfId="1" applyNumberFormat="1" applyFont="1" applyFill="1" applyBorder="1" applyAlignment="1" applyProtection="1">
      <alignment horizontal="center" vertical="center" wrapText="1"/>
    </xf>
    <xf numFmtId="178" fontId="28" fillId="5" borderId="5" xfId="1" applyNumberFormat="1" applyFont="1" applyFill="1" applyBorder="1" applyAlignment="1" applyProtection="1">
      <alignment horizontal="center" vertical="center" wrapText="1"/>
    </xf>
    <xf numFmtId="178" fontId="32" fillId="2" borderId="0" xfId="1" applyNumberFormat="1" applyFont="1" applyFill="1" applyAlignment="1" applyProtection="1">
      <alignment horizontal="center" vertical="center"/>
    </xf>
    <xf numFmtId="0" fontId="32" fillId="2" borderId="0" xfId="0" applyFont="1" applyFill="1" applyAlignment="1">
      <alignment horizontal="center" vertical="center"/>
    </xf>
    <xf numFmtId="49" fontId="32" fillId="0" borderId="5" xfId="0" applyNumberFormat="1" applyFont="1" applyBorder="1" applyAlignment="1">
      <alignment horizontal="left" vertical="center"/>
    </xf>
    <xf numFmtId="176" fontId="32" fillId="0" borderId="5" xfId="1" applyNumberFormat="1" applyFont="1" applyFill="1" applyBorder="1" applyAlignment="1" applyProtection="1">
      <alignment horizontal="right" vertical="center"/>
      <protection locked="0"/>
    </xf>
    <xf numFmtId="176" fontId="28" fillId="0" borderId="5" xfId="1" applyNumberFormat="1" applyFont="1" applyFill="1" applyBorder="1" applyAlignment="1" applyProtection="1">
      <alignment horizontal="right" vertical="center"/>
      <protection locked="0"/>
    </xf>
    <xf numFmtId="49" fontId="32" fillId="0" borderId="6" xfId="0" applyNumberFormat="1" applyFont="1" applyBorder="1" applyAlignment="1">
      <alignment horizontal="center" vertical="center"/>
    </xf>
    <xf numFmtId="38" fontId="32" fillId="2" borderId="0" xfId="1" applyFont="1" applyFill="1" applyAlignment="1" applyProtection="1">
      <alignment vertical="center"/>
    </xf>
    <xf numFmtId="38" fontId="28" fillId="2" borderId="0" xfId="1" applyFont="1" applyFill="1" applyAlignment="1" applyProtection="1">
      <alignment vertical="center" wrapText="1"/>
    </xf>
    <xf numFmtId="38" fontId="28" fillId="2" borderId="0" xfId="1" applyFont="1" applyFill="1" applyAlignment="1" applyProtection="1">
      <alignment vertical="center"/>
    </xf>
    <xf numFmtId="178" fontId="28" fillId="2" borderId="0" xfId="1" applyNumberFormat="1" applyFont="1" applyFill="1" applyAlignment="1" applyProtection="1">
      <alignment vertical="center"/>
    </xf>
    <xf numFmtId="0" fontId="28" fillId="2" borderId="0" xfId="0" applyFont="1" applyFill="1">
      <alignment vertical="center"/>
    </xf>
    <xf numFmtId="0" fontId="32" fillId="2" borderId="2" xfId="0" applyFont="1" applyFill="1" applyBorder="1">
      <alignment vertical="center"/>
    </xf>
    <xf numFmtId="49" fontId="28" fillId="5" borderId="5" xfId="0" applyNumberFormat="1" applyFont="1" applyFill="1" applyBorder="1" applyAlignment="1">
      <alignment horizontal="center" vertical="center" wrapText="1"/>
    </xf>
    <xf numFmtId="49" fontId="32" fillId="0" borderId="5" xfId="0" applyNumberFormat="1" applyFont="1" applyBorder="1" applyProtection="1">
      <alignment vertical="center"/>
      <protection locked="0"/>
    </xf>
    <xf numFmtId="176" fontId="28" fillId="0" borderId="13" xfId="1" applyNumberFormat="1" applyFont="1" applyFill="1" applyBorder="1" applyAlignment="1" applyProtection="1">
      <alignment horizontal="right" vertical="center"/>
    </xf>
    <xf numFmtId="49" fontId="28" fillId="2" borderId="2" xfId="0" applyNumberFormat="1" applyFont="1" applyFill="1" applyBorder="1" applyAlignment="1" applyProtection="1">
      <alignment horizontal="right"/>
      <protection locked="0"/>
    </xf>
    <xf numFmtId="3" fontId="28" fillId="0" borderId="5" xfId="20" applyNumberFormat="1" applyFont="1" applyBorder="1" applyAlignment="1">
      <alignment horizontal="left" vertical="center"/>
    </xf>
    <xf numFmtId="0" fontId="32" fillId="0" borderId="17" xfId="0" applyFont="1" applyBorder="1">
      <alignment vertical="center"/>
    </xf>
    <xf numFmtId="0" fontId="32" fillId="0" borderId="20" xfId="0" applyFont="1" applyBorder="1">
      <alignment vertical="center"/>
    </xf>
    <xf numFmtId="0" fontId="32" fillId="0" borderId="8" xfId="0" applyFont="1" applyBorder="1">
      <alignment vertical="center"/>
    </xf>
    <xf numFmtId="0" fontId="32" fillId="0" borderId="13" xfId="0" applyFont="1" applyBorder="1">
      <alignment vertical="center"/>
    </xf>
    <xf numFmtId="49" fontId="28" fillId="0" borderId="8" xfId="0" applyNumberFormat="1" applyFont="1" applyBorder="1" applyAlignment="1" applyProtection="1">
      <alignment horizontal="center" vertical="center" wrapText="1"/>
      <protection locked="0"/>
    </xf>
    <xf numFmtId="49" fontId="28" fillId="0" borderId="21" xfId="0" applyNumberFormat="1" applyFont="1" applyBorder="1" applyAlignment="1" applyProtection="1">
      <alignment horizontal="left" vertical="center" wrapText="1"/>
      <protection locked="0"/>
    </xf>
    <xf numFmtId="49" fontId="28" fillId="0" borderId="21" xfId="0" applyNumberFormat="1" applyFont="1" applyBorder="1" applyAlignment="1" applyProtection="1">
      <alignment horizontal="left" vertical="center"/>
      <protection locked="0"/>
    </xf>
    <xf numFmtId="49" fontId="32" fillId="0" borderId="4" xfId="4" applyNumberFormat="1" applyFont="1" applyBorder="1" applyAlignment="1" applyProtection="1">
      <alignment vertical="center"/>
      <protection locked="0"/>
    </xf>
    <xf numFmtId="49" fontId="32" fillId="0" borderId="4" xfId="4" applyNumberFormat="1" applyFont="1" applyBorder="1" applyAlignment="1">
      <alignment horizontal="center" vertical="center" wrapText="1"/>
    </xf>
    <xf numFmtId="49" fontId="32" fillId="0" borderId="9" xfId="4" applyNumberFormat="1" applyFont="1" applyBorder="1" applyAlignment="1" applyProtection="1">
      <alignment horizontal="left" vertical="center"/>
      <protection locked="0"/>
    </xf>
    <xf numFmtId="49" fontId="32" fillId="0" borderId="9" xfId="4" applyNumberFormat="1" applyFont="1" applyBorder="1" applyAlignment="1">
      <alignment vertical="center"/>
    </xf>
    <xf numFmtId="49" fontId="32" fillId="0" borderId="4" xfId="4" applyNumberFormat="1" applyFont="1" applyBorder="1" applyAlignment="1">
      <alignment vertical="center"/>
    </xf>
    <xf numFmtId="178" fontId="32" fillId="2" borderId="0" xfId="1" applyNumberFormat="1" applyFont="1" applyFill="1" applyAlignment="1" applyProtection="1">
      <alignment horizontal="left" vertical="center"/>
    </xf>
    <xf numFmtId="178" fontId="32" fillId="2" borderId="0" xfId="1" applyNumberFormat="1" applyFont="1" applyFill="1" applyAlignment="1" applyProtection="1">
      <alignment horizontal="right" vertical="center"/>
    </xf>
    <xf numFmtId="183" fontId="28" fillId="0" borderId="5" xfId="18" applyNumberFormat="1" applyFont="1" applyBorder="1" applyAlignment="1">
      <alignment vertical="center"/>
    </xf>
    <xf numFmtId="183" fontId="28" fillId="0" borderId="5" xfId="18" applyNumberFormat="1" applyFont="1" applyFill="1" applyBorder="1" applyAlignment="1">
      <alignment vertical="center"/>
    </xf>
    <xf numFmtId="183" fontId="32" fillId="0" borderId="5" xfId="0" applyNumberFormat="1" applyFont="1" applyBorder="1">
      <alignment vertical="center"/>
    </xf>
    <xf numFmtId="183" fontId="32" fillId="0" borderId="72" xfId="0" applyNumberFormat="1" applyFont="1" applyBorder="1">
      <alignment vertical="center"/>
    </xf>
    <xf numFmtId="183" fontId="32" fillId="0" borderId="73" xfId="0" applyNumberFormat="1" applyFont="1" applyBorder="1">
      <alignment vertical="center"/>
    </xf>
    <xf numFmtId="3" fontId="32" fillId="0" borderId="5" xfId="0" applyNumberFormat="1" applyFont="1" applyBorder="1" applyAlignment="1" applyProtection="1">
      <alignment horizontal="right" vertical="center"/>
      <protection locked="0"/>
    </xf>
    <xf numFmtId="183" fontId="28" fillId="0" borderId="9" xfId="0" applyNumberFormat="1" applyFont="1" applyBorder="1" applyAlignment="1" applyProtection="1">
      <alignment horizontal="right" vertical="center"/>
      <protection locked="0"/>
    </xf>
    <xf numFmtId="183" fontId="28" fillId="0" borderId="9" xfId="0" applyNumberFormat="1" applyFont="1" applyBorder="1" applyAlignment="1">
      <alignment horizontal="right" vertical="center"/>
    </xf>
    <xf numFmtId="3" fontId="32" fillId="0" borderId="0" xfId="0" applyNumberFormat="1" applyFont="1">
      <alignment vertical="center"/>
    </xf>
    <xf numFmtId="6" fontId="28" fillId="0" borderId="0" xfId="0" applyNumberFormat="1" applyFont="1">
      <alignment vertical="center"/>
    </xf>
    <xf numFmtId="183" fontId="34" fillId="0" borderId="5" xfId="4" applyNumberFormat="1" applyFont="1" applyBorder="1" applyAlignment="1" applyProtection="1">
      <alignment horizontal="right" vertical="center"/>
      <protection locked="0"/>
    </xf>
    <xf numFmtId="183" fontId="34" fillId="0" borderId="5" xfId="1" applyNumberFormat="1" applyFont="1" applyFill="1" applyBorder="1" applyAlignment="1" applyProtection="1">
      <alignment horizontal="right" vertical="center" wrapText="1"/>
    </xf>
    <xf numFmtId="183" fontId="34" fillId="0" borderId="5" xfId="1" applyNumberFormat="1" applyFont="1" applyFill="1" applyBorder="1" applyAlignment="1" applyProtection="1">
      <alignment horizontal="right" vertical="center"/>
      <protection locked="0"/>
    </xf>
    <xf numFmtId="182" fontId="32" fillId="0" borderId="5" xfId="4" applyNumberFormat="1" applyFont="1" applyBorder="1" applyAlignment="1" applyProtection="1">
      <alignment horizontal="right" vertical="center"/>
      <protection locked="0"/>
    </xf>
    <xf numFmtId="182" fontId="32" fillId="0" borderId="5" xfId="1" applyNumberFormat="1" applyFont="1" applyFill="1" applyBorder="1" applyAlignment="1" applyProtection="1">
      <alignment horizontal="right" vertical="center" wrapText="1"/>
    </xf>
    <xf numFmtId="184" fontId="32" fillId="0" borderId="5" xfId="1" applyNumberFormat="1" applyFont="1" applyFill="1" applyBorder="1" applyAlignment="1" applyProtection="1">
      <alignment horizontal="right" vertical="center"/>
    </xf>
    <xf numFmtId="184" fontId="32" fillId="0" borderId="5" xfId="1" applyNumberFormat="1" applyFont="1" applyFill="1" applyBorder="1" applyAlignment="1" applyProtection="1">
      <alignment horizontal="right" vertical="center"/>
      <protection locked="0"/>
    </xf>
    <xf numFmtId="184" fontId="28" fillId="0" borderId="5" xfId="1" applyNumberFormat="1" applyFont="1" applyFill="1" applyBorder="1" applyAlignment="1" applyProtection="1">
      <alignment horizontal="right" vertical="center"/>
      <protection locked="0"/>
    </xf>
    <xf numFmtId="183" fontId="32" fillId="0" borderId="4" xfId="1" applyNumberFormat="1" applyFont="1" applyFill="1" applyBorder="1" applyAlignment="1" applyProtection="1">
      <alignment horizontal="right" vertical="center"/>
      <protection locked="0"/>
    </xf>
    <xf numFmtId="183" fontId="32" fillId="0" borderId="5" xfId="1" applyNumberFormat="1" applyFont="1" applyFill="1" applyBorder="1" applyAlignment="1" applyProtection="1">
      <alignment horizontal="right" vertical="center"/>
      <protection locked="0"/>
    </xf>
    <xf numFmtId="183" fontId="28" fillId="0" borderId="5" xfId="1" applyNumberFormat="1" applyFont="1" applyFill="1" applyBorder="1" applyAlignment="1" applyProtection="1">
      <alignment horizontal="right" vertical="center"/>
      <protection locked="0"/>
    </xf>
    <xf numFmtId="183" fontId="32" fillId="0" borderId="5" xfId="1" applyNumberFormat="1" applyFont="1" applyFill="1" applyBorder="1" applyAlignment="1" applyProtection="1">
      <alignment horizontal="right" vertical="center"/>
    </xf>
    <xf numFmtId="181" fontId="32" fillId="0" borderId="5" xfId="0" applyNumberFormat="1" applyFont="1" applyBorder="1" applyAlignment="1">
      <alignment horizontal="right" vertical="center"/>
    </xf>
    <xf numFmtId="181" fontId="32" fillId="0" borderId="15" xfId="0" applyNumberFormat="1" applyFont="1" applyBorder="1" applyAlignment="1">
      <alignment horizontal="right" vertical="center"/>
    </xf>
    <xf numFmtId="181" fontId="32" fillId="0" borderId="4" xfId="0" applyNumberFormat="1" applyFont="1" applyBorder="1" applyAlignment="1">
      <alignment horizontal="right" vertical="center"/>
    </xf>
    <xf numFmtId="38" fontId="28" fillId="0" borderId="5" xfId="18" applyFont="1" applyBorder="1" applyAlignment="1">
      <alignment horizontal="right" vertical="center"/>
    </xf>
    <xf numFmtId="3" fontId="28" fillId="0" borderId="5" xfId="18" applyNumberFormat="1" applyFont="1" applyBorder="1" applyAlignment="1">
      <alignment horizontal="right" vertical="center"/>
    </xf>
    <xf numFmtId="183" fontId="28" fillId="0" borderId="5" xfId="18" applyNumberFormat="1" applyFont="1" applyBorder="1" applyAlignment="1">
      <alignment horizontal="right" vertical="center"/>
    </xf>
    <xf numFmtId="3" fontId="28" fillId="0" borderId="5" xfId="18" applyNumberFormat="1" applyFont="1" applyFill="1" applyBorder="1" applyAlignment="1">
      <alignment horizontal="right" vertical="center"/>
    </xf>
    <xf numFmtId="38" fontId="33" fillId="0" borderId="0" xfId="1" applyFont="1" applyBorder="1" applyAlignment="1">
      <alignment horizontal="right" vertical="center"/>
    </xf>
    <xf numFmtId="38" fontId="35" fillId="0" borderId="0" xfId="1" applyFont="1" applyFill="1" applyAlignment="1" applyProtection="1">
      <alignment vertical="center"/>
    </xf>
    <xf numFmtId="38" fontId="35" fillId="0" borderId="0" xfId="1" applyFont="1">
      <alignment vertical="center"/>
    </xf>
    <xf numFmtId="0" fontId="35" fillId="0" borderId="0" xfId="0" applyFont="1">
      <alignment vertical="center"/>
    </xf>
    <xf numFmtId="41" fontId="28" fillId="0" borderId="0" xfId="21" applyNumberFormat="1" applyFont="1">
      <alignment vertical="center"/>
    </xf>
    <xf numFmtId="38" fontId="2" fillId="0" borderId="33" xfId="7" applyFont="1" applyFill="1" applyBorder="1" applyAlignment="1">
      <alignment horizontal="center" vertical="center"/>
    </xf>
    <xf numFmtId="176" fontId="2" fillId="0" borderId="15" xfId="7" applyNumberFormat="1" applyFont="1" applyFill="1" applyBorder="1" applyAlignment="1">
      <alignment horizontal="center" vertical="center"/>
    </xf>
    <xf numFmtId="38" fontId="2" fillId="0" borderId="15" xfId="7" applyFont="1" applyFill="1" applyBorder="1" applyAlignment="1">
      <alignment horizontal="center" vertical="center"/>
    </xf>
    <xf numFmtId="38" fontId="2" fillId="0" borderId="31" xfId="7" applyFont="1" applyFill="1" applyBorder="1" applyAlignment="1">
      <alignment horizontal="center" vertical="center"/>
    </xf>
    <xf numFmtId="176" fontId="2" fillId="0" borderId="0" xfId="7" applyNumberFormat="1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center" vertical="center"/>
    </xf>
    <xf numFmtId="0" fontId="2" fillId="0" borderId="35" xfId="6" applyBorder="1" applyAlignment="1">
      <alignment horizontal="center" vertical="center"/>
    </xf>
    <xf numFmtId="176" fontId="2" fillId="0" borderId="36" xfId="6" applyNumberFormat="1" applyBorder="1" applyAlignment="1">
      <alignment horizontal="center" vertical="center"/>
    </xf>
    <xf numFmtId="0" fontId="2" fillId="0" borderId="36" xfId="6" applyBorder="1" applyAlignment="1">
      <alignment horizontal="center" vertical="center"/>
    </xf>
    <xf numFmtId="0" fontId="2" fillId="0" borderId="37" xfId="6" applyBorder="1" applyAlignment="1">
      <alignment horizontal="center" vertical="center"/>
    </xf>
    <xf numFmtId="38" fontId="2" fillId="0" borderId="27" xfId="7" applyFont="1" applyFill="1" applyBorder="1" applyAlignment="1">
      <alignment horizontal="center" vertical="center"/>
    </xf>
    <xf numFmtId="38" fontId="2" fillId="0" borderId="28" xfId="7" applyFont="1" applyFill="1" applyBorder="1" applyAlignment="1">
      <alignment horizontal="center" vertical="center"/>
    </xf>
    <xf numFmtId="38" fontId="2" fillId="0" borderId="40" xfId="7" applyFont="1" applyFill="1" applyBorder="1" applyAlignment="1">
      <alignment horizontal="center" vertical="center"/>
    </xf>
    <xf numFmtId="0" fontId="2" fillId="0" borderId="27" xfId="6" applyBorder="1" applyAlignment="1">
      <alignment horizontal="center" vertical="center"/>
    </xf>
    <xf numFmtId="176" fontId="2" fillId="0" borderId="28" xfId="6" applyNumberFormat="1" applyBorder="1" applyAlignment="1">
      <alignment horizontal="center" vertical="center"/>
    </xf>
    <xf numFmtId="0" fontId="2" fillId="0" borderId="28" xfId="6" applyBorder="1" applyAlignment="1">
      <alignment horizontal="center" vertical="center"/>
    </xf>
    <xf numFmtId="0" fontId="2" fillId="0" borderId="40" xfId="6" applyBorder="1" applyAlignment="1">
      <alignment horizontal="center" vertical="center"/>
    </xf>
    <xf numFmtId="0" fontId="18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2" fillId="0" borderId="28" xfId="6" applyBorder="1" applyAlignment="1">
      <alignment vertical="center"/>
    </xf>
    <xf numFmtId="0" fontId="2" fillId="0" borderId="29" xfId="6" applyBorder="1" applyAlignment="1">
      <alignment horizontal="center" vertical="center"/>
    </xf>
    <xf numFmtId="0" fontId="2" fillId="0" borderId="30" xfId="6" applyBorder="1" applyAlignment="1">
      <alignment horizontal="center" vertical="center"/>
    </xf>
    <xf numFmtId="176" fontId="2" fillId="0" borderId="69" xfId="8" applyNumberFormat="1" applyBorder="1" applyAlignment="1">
      <alignment horizontal="center" vertical="center"/>
    </xf>
    <xf numFmtId="176" fontId="2" fillId="0" borderId="70" xfId="8" applyNumberFormat="1" applyBorder="1" applyAlignment="1">
      <alignment horizontal="center" vertical="center"/>
    </xf>
    <xf numFmtId="176" fontId="2" fillId="0" borderId="58" xfId="8" applyNumberFormat="1" applyBorder="1" applyAlignment="1">
      <alignment horizontal="right" vertical="center"/>
    </xf>
    <xf numFmtId="176" fontId="2" fillId="0" borderId="59" xfId="8" applyNumberFormat="1" applyBorder="1" applyAlignment="1">
      <alignment horizontal="right" vertical="center"/>
    </xf>
    <xf numFmtId="176" fontId="2" fillId="0" borderId="67" xfId="8" applyNumberFormat="1" applyBorder="1" applyAlignment="1">
      <alignment horizontal="center" vertical="center"/>
    </xf>
    <xf numFmtId="176" fontId="2" fillId="0" borderId="68" xfId="8" applyNumberFormat="1" applyBorder="1" applyAlignment="1">
      <alignment horizontal="center" vertical="center"/>
    </xf>
    <xf numFmtId="179" fontId="2" fillId="0" borderId="58" xfId="8" applyNumberFormat="1" applyBorder="1" applyAlignment="1">
      <alignment horizontal="center" vertical="center"/>
    </xf>
    <xf numFmtId="179" fontId="2" fillId="0" borderId="68" xfId="8" applyNumberFormat="1" applyBorder="1" applyAlignment="1">
      <alignment horizontal="center" vertical="center"/>
    </xf>
    <xf numFmtId="179" fontId="2" fillId="0" borderId="67" xfId="8" applyNumberFormat="1" applyBorder="1" applyAlignment="1">
      <alignment horizontal="center" vertical="center"/>
    </xf>
    <xf numFmtId="179" fontId="2" fillId="0" borderId="55" xfId="8" applyNumberFormat="1" applyBorder="1" applyAlignment="1">
      <alignment horizontal="right" vertical="center"/>
    </xf>
    <xf numFmtId="0" fontId="2" fillId="0" borderId="56" xfId="8" applyBorder="1" applyAlignment="1">
      <alignment horizontal="right" vertical="center"/>
    </xf>
    <xf numFmtId="179" fontId="2" fillId="0" borderId="59" xfId="8" applyNumberFormat="1" applyBorder="1" applyAlignment="1">
      <alignment horizontal="center" vertical="center"/>
    </xf>
    <xf numFmtId="179" fontId="2" fillId="0" borderId="61" xfId="8" applyNumberFormat="1" applyBorder="1" applyAlignment="1">
      <alignment horizontal="center" vertical="center"/>
    </xf>
    <xf numFmtId="179" fontId="2" fillId="0" borderId="62" xfId="8" applyNumberFormat="1" applyBorder="1" applyAlignment="1">
      <alignment horizontal="center" vertical="center"/>
    </xf>
    <xf numFmtId="179" fontId="2" fillId="0" borderId="25" xfId="8" applyNumberFormat="1" applyBorder="1" applyAlignment="1">
      <alignment horizontal="center" vertical="center"/>
    </xf>
    <xf numFmtId="179" fontId="2" fillId="0" borderId="26" xfId="8" applyNumberFormat="1" applyBorder="1" applyAlignment="1">
      <alignment horizontal="center" vertical="center"/>
    </xf>
    <xf numFmtId="176" fontId="2" fillId="0" borderId="65" xfId="8" applyNumberFormat="1" applyBorder="1" applyAlignment="1">
      <alignment horizontal="center" vertical="center"/>
    </xf>
    <xf numFmtId="176" fontId="2" fillId="0" borderId="66" xfId="8" applyNumberFormat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4" fillId="0" borderId="0" xfId="8" applyFont="1" applyAlignment="1">
      <alignment horizontal="center"/>
    </xf>
    <xf numFmtId="0" fontId="2" fillId="0" borderId="41" xfId="8" applyBorder="1" applyAlignment="1">
      <alignment horizontal="center" vertical="center"/>
    </xf>
    <xf numFmtId="0" fontId="2" fillId="0" borderId="42" xfId="8" applyBorder="1" applyAlignment="1">
      <alignment horizontal="center" vertical="center"/>
    </xf>
    <xf numFmtId="0" fontId="2" fillId="0" borderId="43" xfId="8" applyBorder="1" applyAlignment="1">
      <alignment horizontal="center" vertical="center"/>
    </xf>
    <xf numFmtId="0" fontId="2" fillId="0" borderId="46" xfId="8" applyBorder="1" applyAlignment="1">
      <alignment horizontal="center" vertical="center"/>
    </xf>
    <xf numFmtId="0" fontId="2" fillId="0" borderId="47" xfId="8" applyBorder="1" applyAlignment="1">
      <alignment horizontal="center" vertical="center"/>
    </xf>
    <xf numFmtId="0" fontId="2" fillId="0" borderId="48" xfId="8" applyBorder="1" applyAlignment="1">
      <alignment horizontal="center" vertical="center"/>
    </xf>
    <xf numFmtId="0" fontId="2" fillId="0" borderId="44" xfId="8" applyBorder="1" applyAlignment="1">
      <alignment horizontal="center" vertical="center"/>
    </xf>
    <xf numFmtId="0" fontId="2" fillId="0" borderId="49" xfId="8" applyBorder="1" applyAlignment="1">
      <alignment horizontal="center" vertical="center"/>
    </xf>
    <xf numFmtId="0" fontId="2" fillId="0" borderId="38" xfId="8" applyBorder="1" applyAlignment="1">
      <alignment horizontal="center" vertical="center" wrapText="1"/>
    </xf>
    <xf numFmtId="0" fontId="2" fillId="0" borderId="37" xfId="8" applyBorder="1" applyAlignment="1">
      <alignment horizontal="center" vertical="center" wrapText="1"/>
    </xf>
    <xf numFmtId="0" fontId="2" fillId="0" borderId="39" xfId="8" applyBorder="1" applyAlignment="1">
      <alignment horizontal="center" vertical="center" wrapText="1"/>
    </xf>
    <xf numFmtId="0" fontId="2" fillId="0" borderId="36" xfId="8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/>
    </xf>
    <xf numFmtId="0" fontId="2" fillId="2" borderId="33" xfId="9" applyFill="1" applyBorder="1" applyAlignment="1">
      <alignment horizontal="left" vertical="center"/>
    </xf>
    <xf numFmtId="0" fontId="2" fillId="2" borderId="15" xfId="9" applyFill="1" applyBorder="1" applyAlignment="1">
      <alignment horizontal="left" vertical="center"/>
    </xf>
    <xf numFmtId="0" fontId="2" fillId="2" borderId="4" xfId="9" applyFill="1" applyBorder="1" applyAlignment="1">
      <alignment horizontal="left" vertical="center"/>
    </xf>
    <xf numFmtId="0" fontId="2" fillId="2" borderId="31" xfId="9" applyFill="1" applyBorder="1" applyAlignment="1">
      <alignment horizontal="left" vertical="center"/>
    </xf>
    <xf numFmtId="0" fontId="2" fillId="2" borderId="0" xfId="9" applyFill="1" applyAlignment="1">
      <alignment horizontal="left" vertical="center"/>
    </xf>
    <xf numFmtId="0" fontId="2" fillId="2" borderId="20" xfId="9" applyFill="1" applyBorder="1" applyAlignment="1">
      <alignment horizontal="left" vertical="center"/>
    </xf>
    <xf numFmtId="0" fontId="2" fillId="2" borderId="27" xfId="9" applyFill="1" applyBorder="1" applyAlignment="1">
      <alignment horizontal="left" vertical="center"/>
    </xf>
    <xf numFmtId="0" fontId="2" fillId="2" borderId="28" xfId="9" applyFill="1" applyBorder="1" applyAlignment="1">
      <alignment horizontal="left" vertical="center"/>
    </xf>
    <xf numFmtId="0" fontId="2" fillId="2" borderId="40" xfId="9" applyFill="1" applyBorder="1" applyAlignment="1">
      <alignment horizontal="left" vertical="center"/>
    </xf>
    <xf numFmtId="0" fontId="18" fillId="2" borderId="0" xfId="9" applyFont="1" applyFill="1" applyAlignment="1">
      <alignment horizontal="center" vertical="center"/>
    </xf>
    <xf numFmtId="0" fontId="4" fillId="2" borderId="0" xfId="9" applyFont="1" applyFill="1" applyAlignment="1">
      <alignment horizontal="center" vertical="center"/>
    </xf>
    <xf numFmtId="0" fontId="2" fillId="2" borderId="41" xfId="9" applyFill="1" applyBorder="1" applyAlignment="1">
      <alignment horizontal="center" vertical="center"/>
    </xf>
    <xf numFmtId="0" fontId="2" fillId="2" borderId="42" xfId="9" applyFill="1" applyBorder="1" applyAlignment="1">
      <alignment horizontal="center" vertical="center"/>
    </xf>
    <xf numFmtId="0" fontId="2" fillId="2" borderId="42" xfId="9" applyFill="1" applyBorder="1" applyAlignment="1">
      <alignment vertical="center"/>
    </xf>
    <xf numFmtId="0" fontId="2" fillId="2" borderId="43" xfId="9" applyFill="1" applyBorder="1" applyAlignment="1">
      <alignment vertical="center"/>
    </xf>
    <xf numFmtId="0" fontId="2" fillId="2" borderId="46" xfId="9" applyFill="1" applyBorder="1" applyAlignment="1">
      <alignment vertical="center"/>
    </xf>
    <xf numFmtId="0" fontId="2" fillId="2" borderId="47" xfId="9" applyFill="1" applyBorder="1" applyAlignment="1">
      <alignment vertical="center"/>
    </xf>
    <xf numFmtId="0" fontId="2" fillId="2" borderId="48" xfId="9" applyFill="1" applyBorder="1" applyAlignment="1">
      <alignment vertical="center"/>
    </xf>
    <xf numFmtId="0" fontId="2" fillId="2" borderId="44" xfId="9" applyFill="1" applyBorder="1" applyAlignment="1">
      <alignment horizontal="center" vertical="center"/>
    </xf>
    <xf numFmtId="0" fontId="2" fillId="2" borderId="45" xfId="9" applyFill="1" applyBorder="1" applyAlignment="1">
      <alignment horizontal="center" vertical="center"/>
    </xf>
    <xf numFmtId="0" fontId="2" fillId="2" borderId="49" xfId="9" applyFill="1" applyBorder="1" applyAlignment="1">
      <alignment horizontal="center" vertical="center"/>
    </xf>
    <xf numFmtId="0" fontId="2" fillId="2" borderId="71" xfId="9" applyFill="1" applyBorder="1" applyAlignment="1">
      <alignment horizontal="center" vertical="center"/>
    </xf>
    <xf numFmtId="0" fontId="2" fillId="2" borderId="60" xfId="9" applyFill="1" applyBorder="1" applyAlignment="1">
      <alignment horizontal="left" vertical="center"/>
    </xf>
    <xf numFmtId="0" fontId="2" fillId="2" borderId="2" xfId="9" applyFill="1" applyBorder="1" applyAlignment="1">
      <alignment horizontal="left" vertical="center"/>
    </xf>
    <xf numFmtId="0" fontId="2" fillId="2" borderId="13" xfId="9" applyFill="1" applyBorder="1" applyAlignment="1">
      <alignment horizontal="left" vertical="center"/>
    </xf>
    <xf numFmtId="3" fontId="28" fillId="5" borderId="5" xfId="20" applyNumberFormat="1" applyFont="1" applyFill="1" applyBorder="1" applyAlignment="1">
      <alignment horizontal="center" vertical="center" wrapText="1"/>
    </xf>
    <xf numFmtId="3" fontId="28" fillId="5" borderId="5" xfId="20" applyNumberFormat="1" applyFont="1" applyFill="1" applyBorder="1" applyAlignment="1">
      <alignment horizontal="center" vertical="center"/>
    </xf>
    <xf numFmtId="49" fontId="28" fillId="0" borderId="9" xfId="0" applyNumberFormat="1" applyFont="1" applyBorder="1" applyAlignment="1">
      <alignment horizontal="left" vertical="center"/>
    </xf>
    <xf numFmtId="49" fontId="28" fillId="0" borderId="15" xfId="0" applyNumberFormat="1" applyFont="1" applyBorder="1" applyAlignment="1">
      <alignment horizontal="left" vertical="center"/>
    </xf>
    <xf numFmtId="49" fontId="28" fillId="0" borderId="4" xfId="0" applyNumberFormat="1" applyFont="1" applyBorder="1" applyAlignment="1">
      <alignment horizontal="left" vertical="center"/>
    </xf>
    <xf numFmtId="49" fontId="32" fillId="5" borderId="18" xfId="0" applyNumberFormat="1" applyFont="1" applyFill="1" applyBorder="1" applyAlignment="1">
      <alignment horizontal="center" vertical="center" wrapText="1"/>
    </xf>
    <xf numFmtId="49" fontId="32" fillId="5" borderId="8" xfId="0" applyNumberFormat="1" applyFont="1" applyFill="1" applyBorder="1" applyAlignment="1">
      <alignment horizontal="center" vertical="center" wrapText="1"/>
    </xf>
    <xf numFmtId="49" fontId="32" fillId="5" borderId="12" xfId="0" applyNumberFormat="1" applyFont="1" applyFill="1" applyBorder="1" applyAlignment="1">
      <alignment horizontal="center" vertical="center" wrapText="1"/>
    </xf>
    <xf numFmtId="49" fontId="28" fillId="5" borderId="6" xfId="0" applyNumberFormat="1" applyFont="1" applyFill="1" applyBorder="1" applyAlignment="1">
      <alignment horizontal="center" vertical="center"/>
    </xf>
    <xf numFmtId="49" fontId="32" fillId="5" borderId="6" xfId="0" applyNumberFormat="1" applyFont="1" applyFill="1" applyBorder="1" applyAlignment="1">
      <alignment horizontal="center" vertical="center" wrapText="1"/>
    </xf>
    <xf numFmtId="49" fontId="32" fillId="5" borderId="19" xfId="0" applyNumberFormat="1" applyFont="1" applyFill="1" applyBorder="1" applyAlignment="1">
      <alignment horizontal="center" vertical="center" wrapText="1"/>
    </xf>
    <xf numFmtId="49" fontId="28" fillId="5" borderId="13" xfId="0" applyNumberFormat="1" applyFont="1" applyFill="1" applyBorder="1" applyAlignment="1">
      <alignment horizontal="center" vertical="center"/>
    </xf>
    <xf numFmtId="49" fontId="32" fillId="5" borderId="23" xfId="0" applyNumberFormat="1" applyFont="1" applyFill="1" applyBorder="1" applyAlignment="1">
      <alignment horizontal="center" vertical="center"/>
    </xf>
    <xf numFmtId="49" fontId="32" fillId="5" borderId="3" xfId="0" applyNumberFormat="1" applyFont="1" applyFill="1" applyBorder="1" applyAlignment="1">
      <alignment horizontal="center" vertical="center"/>
    </xf>
    <xf numFmtId="49" fontId="32" fillId="5" borderId="19" xfId="0" applyNumberFormat="1" applyFont="1" applyFill="1" applyBorder="1" applyAlignment="1">
      <alignment horizontal="center" vertical="center"/>
    </xf>
    <xf numFmtId="49" fontId="32" fillId="0" borderId="24" xfId="0" applyNumberFormat="1" applyFont="1" applyBorder="1" applyAlignment="1" applyProtection="1">
      <alignment horizontal="left" vertical="center" indent="2"/>
      <protection locked="0"/>
    </xf>
    <xf numFmtId="49" fontId="32" fillId="0" borderId="15" xfId="0" applyNumberFormat="1" applyFont="1" applyBorder="1" applyAlignment="1" applyProtection="1">
      <alignment horizontal="left" vertical="center" indent="2"/>
      <protection locked="0"/>
    </xf>
    <xf numFmtId="49" fontId="32" fillId="0" borderId="4" xfId="0" applyNumberFormat="1" applyFont="1" applyBorder="1" applyAlignment="1" applyProtection="1">
      <alignment horizontal="left" vertical="center" indent="2"/>
      <protection locked="0"/>
    </xf>
    <xf numFmtId="49" fontId="32" fillId="5" borderId="9" xfId="0" applyNumberFormat="1" applyFont="1" applyFill="1" applyBorder="1" applyAlignment="1">
      <alignment horizontal="center" vertical="center" wrapText="1"/>
    </xf>
    <xf numFmtId="49" fontId="32" fillId="5" borderId="4" xfId="0" applyNumberFormat="1" applyFont="1" applyFill="1" applyBorder="1" applyAlignment="1">
      <alignment horizontal="center" vertical="center" wrapText="1"/>
    </xf>
    <xf numFmtId="49" fontId="28" fillId="5" borderId="5" xfId="0" applyNumberFormat="1" applyFont="1" applyFill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33" fillId="0" borderId="18" xfId="0" applyNumberFormat="1" applyFont="1" applyBorder="1" applyAlignment="1">
      <alignment horizontal="left" vertical="center" wrapText="1"/>
    </xf>
    <xf numFmtId="49" fontId="33" fillId="0" borderId="19" xfId="0" applyNumberFormat="1" applyFont="1" applyBorder="1" applyAlignment="1">
      <alignment horizontal="left" vertical="center" wrapText="1"/>
    </xf>
    <xf numFmtId="49" fontId="33" fillId="0" borderId="17" xfId="0" applyNumberFormat="1" applyFont="1" applyBorder="1" applyAlignment="1">
      <alignment horizontal="left" vertical="center" wrapText="1"/>
    </xf>
    <xf numFmtId="49" fontId="33" fillId="0" borderId="20" xfId="0" applyNumberFormat="1" applyFont="1" applyBorder="1" applyAlignment="1">
      <alignment horizontal="left" vertical="center" wrapText="1"/>
    </xf>
    <xf numFmtId="49" fontId="28" fillId="0" borderId="12" xfId="20" applyNumberFormat="1" applyFont="1" applyBorder="1" applyAlignment="1">
      <alignment horizontal="center" vertical="center" wrapText="1"/>
    </xf>
    <xf numFmtId="49" fontId="28" fillId="0" borderId="7" xfId="20" applyNumberFormat="1" applyFont="1" applyBorder="1" applyAlignment="1">
      <alignment horizontal="center" vertical="center" wrapText="1"/>
    </xf>
    <xf numFmtId="49" fontId="28" fillId="0" borderId="6" xfId="20" applyNumberFormat="1" applyFont="1" applyBorder="1" applyAlignment="1">
      <alignment horizontal="center" vertical="center" wrapText="1"/>
    </xf>
    <xf numFmtId="49" fontId="28" fillId="0" borderId="12" xfId="20" applyNumberFormat="1" applyFont="1" applyBorder="1" applyAlignment="1">
      <alignment horizontal="center" vertical="center"/>
    </xf>
    <xf numFmtId="49" fontId="28" fillId="0" borderId="7" xfId="20" applyNumberFormat="1" applyFont="1" applyBorder="1" applyAlignment="1">
      <alignment horizontal="center" vertical="center"/>
    </xf>
    <xf numFmtId="49" fontId="28" fillId="0" borderId="6" xfId="20" applyNumberFormat="1" applyFont="1" applyBorder="1" applyAlignment="1">
      <alignment horizontal="center" vertical="center"/>
    </xf>
    <xf numFmtId="49" fontId="32" fillId="0" borderId="9" xfId="4" applyNumberFormat="1" applyFont="1" applyBorder="1" applyAlignment="1">
      <alignment horizontal="center" vertical="center"/>
    </xf>
    <xf numFmtId="49" fontId="32" fillId="0" borderId="4" xfId="4" applyNumberFormat="1" applyFont="1" applyBorder="1" applyAlignment="1">
      <alignment horizontal="center" vertical="center"/>
    </xf>
    <xf numFmtId="49" fontId="32" fillId="0" borderId="15" xfId="4" applyNumberFormat="1" applyFont="1" applyBorder="1" applyAlignment="1">
      <alignment horizontal="center" vertical="center"/>
    </xf>
    <xf numFmtId="49" fontId="32" fillId="0" borderId="12" xfId="4" applyNumberFormat="1" applyFont="1" applyBorder="1" applyAlignment="1">
      <alignment horizontal="left" vertical="center" wrapText="1" indent="1"/>
    </xf>
    <xf numFmtId="49" fontId="32" fillId="0" borderId="7" xfId="4" applyNumberFormat="1" applyFont="1" applyBorder="1" applyAlignment="1">
      <alignment horizontal="left" vertical="center" wrapText="1" indent="1"/>
    </xf>
    <xf numFmtId="49" fontId="32" fillId="0" borderId="6" xfId="4" applyNumberFormat="1" applyFont="1" applyBorder="1" applyAlignment="1">
      <alignment horizontal="left" vertical="center" wrapText="1" indent="1"/>
    </xf>
    <xf numFmtId="49" fontId="32" fillId="0" borderId="12" xfId="4" applyNumberFormat="1" applyFont="1" applyBorder="1" applyAlignment="1">
      <alignment horizontal="center" vertical="center"/>
    </xf>
    <xf numFmtId="49" fontId="32" fillId="0" borderId="7" xfId="4" applyNumberFormat="1" applyFont="1" applyBorder="1" applyAlignment="1">
      <alignment horizontal="center" vertical="center"/>
    </xf>
    <xf numFmtId="49" fontId="32" fillId="0" borderId="6" xfId="4" applyNumberFormat="1" applyFont="1" applyBorder="1" applyAlignment="1">
      <alignment horizontal="center" vertical="center"/>
    </xf>
    <xf numFmtId="49" fontId="32" fillId="0" borderId="12" xfId="4" applyNumberFormat="1" applyFont="1" applyBorder="1" applyAlignment="1" applyProtection="1">
      <alignment horizontal="center" vertical="center"/>
      <protection locked="0"/>
    </xf>
    <xf numFmtId="49" fontId="32" fillId="0" borderId="7" xfId="4" applyNumberFormat="1" applyFont="1" applyBorder="1" applyAlignment="1" applyProtection="1">
      <alignment horizontal="center" vertical="center"/>
      <protection locked="0"/>
    </xf>
    <xf numFmtId="49" fontId="32" fillId="0" borderId="6" xfId="4" applyNumberFormat="1" applyFont="1" applyBorder="1" applyAlignment="1" applyProtection="1">
      <alignment horizontal="center" vertical="center"/>
      <protection locked="0"/>
    </xf>
    <xf numFmtId="49" fontId="28" fillId="0" borderId="9" xfId="20" applyNumberFormat="1" applyFont="1" applyBorder="1" applyAlignment="1">
      <alignment horizontal="center" vertical="center"/>
    </xf>
    <xf numFmtId="49" fontId="28" fillId="0" borderId="4" xfId="20" applyNumberFormat="1" applyFont="1" applyBorder="1" applyAlignment="1">
      <alignment horizontal="center" vertical="center"/>
    </xf>
    <xf numFmtId="49" fontId="28" fillId="0" borderId="15" xfId="20" applyNumberFormat="1" applyFont="1" applyBorder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178" fontId="28" fillId="2" borderId="2" xfId="1" applyNumberFormat="1" applyFont="1" applyFill="1" applyBorder="1" applyAlignment="1" applyProtection="1">
      <alignment horizontal="right"/>
      <protection locked="0"/>
    </xf>
    <xf numFmtId="49" fontId="32" fillId="5" borderId="5" xfId="0" applyNumberFormat="1" applyFont="1" applyFill="1" applyBorder="1" applyAlignment="1">
      <alignment horizontal="center" vertical="center"/>
    </xf>
    <xf numFmtId="178" fontId="32" fillId="5" borderId="5" xfId="1" applyNumberFormat="1" applyFont="1" applyFill="1" applyBorder="1" applyAlignment="1" applyProtection="1">
      <alignment horizontal="center" vertical="center"/>
    </xf>
    <xf numFmtId="178" fontId="32" fillId="5" borderId="4" xfId="1" applyNumberFormat="1" applyFont="1" applyFill="1" applyBorder="1" applyAlignment="1" applyProtection="1">
      <alignment horizontal="center" vertical="center"/>
    </xf>
    <xf numFmtId="38" fontId="28" fillId="2" borderId="0" xfId="1" applyFont="1" applyFill="1" applyAlignment="1" applyProtection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49" fontId="5" fillId="4" borderId="7" xfId="4" applyNumberFormat="1" applyFont="1" applyFill="1" applyBorder="1" applyAlignment="1" applyProtection="1">
      <alignment horizontal="center" vertical="center"/>
      <protection locked="0"/>
    </xf>
    <xf numFmtId="49" fontId="5" fillId="4" borderId="6" xfId="4" applyNumberFormat="1" applyFont="1" applyFill="1" applyBorder="1" applyAlignment="1" applyProtection="1">
      <alignment horizontal="center" vertical="center"/>
      <protection locked="0"/>
    </xf>
    <xf numFmtId="49" fontId="5" fillId="4" borderId="7" xfId="4" applyNumberFormat="1" applyFont="1" applyFill="1" applyBorder="1" applyAlignment="1">
      <alignment horizontal="center" vertical="center"/>
    </xf>
    <xf numFmtId="49" fontId="5" fillId="4" borderId="6" xfId="4" applyNumberFormat="1" applyFont="1" applyFill="1" applyBorder="1" applyAlignment="1">
      <alignment horizontal="center" vertical="center"/>
    </xf>
    <xf numFmtId="49" fontId="5" fillId="4" borderId="9" xfId="4" applyNumberFormat="1" applyFont="1" applyFill="1" applyBorder="1" applyAlignment="1">
      <alignment horizontal="center" vertical="center"/>
    </xf>
    <xf numFmtId="49" fontId="5" fillId="4" borderId="4" xfId="4" applyNumberFormat="1" applyFont="1" applyFill="1" applyBorder="1" applyAlignment="1">
      <alignment horizontal="center" vertical="center"/>
    </xf>
    <xf numFmtId="49" fontId="5" fillId="4" borderId="7" xfId="4" applyNumberFormat="1" applyFont="1" applyFill="1" applyBorder="1" applyAlignment="1">
      <alignment horizontal="center" vertical="center" wrapText="1"/>
    </xf>
    <xf numFmtId="49" fontId="5" fillId="4" borderId="15" xfId="4" applyNumberFormat="1" applyFont="1" applyFill="1" applyBorder="1" applyAlignment="1">
      <alignment horizontal="center" vertical="center"/>
    </xf>
    <xf numFmtId="49" fontId="5" fillId="4" borderId="12" xfId="4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9" xfId="4" applyNumberFormat="1" applyFont="1" applyBorder="1" applyAlignment="1" applyProtection="1">
      <alignment horizontal="left" vertical="center"/>
      <protection locked="0"/>
    </xf>
    <xf numFmtId="49" fontId="5" fillId="0" borderId="4" xfId="4" applyNumberFormat="1" applyFont="1" applyBorder="1" applyAlignment="1" applyProtection="1">
      <alignment horizontal="left" vertical="center"/>
      <protection locked="0"/>
    </xf>
    <xf numFmtId="49" fontId="5" fillId="0" borderId="9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left" vertical="center"/>
    </xf>
  </cellXfs>
  <cellStyles count="30">
    <cellStyle name="桁区切り" xfId="1" builtinId="6"/>
    <cellStyle name="桁区切り 2" xfId="7" xr:uid="{00000000-0005-0000-0000-000001000000}"/>
    <cellStyle name="桁区切り 2 2" xfId="26" xr:uid="{EB1E0433-E17C-4FD8-9998-D1DDC1462C34}"/>
    <cellStyle name="桁区切り 3" xfId="18" xr:uid="{00000000-0005-0000-0000-000002000000}"/>
    <cellStyle name="桁区切り 3 2" xfId="28" xr:uid="{ADBCBFC1-BFB3-46EB-80F6-C82A432E1D25}"/>
    <cellStyle name="桁区切り 4" xfId="22" xr:uid="{00000000-0005-0000-0000-000003000000}"/>
    <cellStyle name="標準" xfId="0" builtinId="0"/>
    <cellStyle name="標準 10" xfId="19" xr:uid="{00000000-0005-0000-0000-000005000000}"/>
    <cellStyle name="標準 11" xfId="21" xr:uid="{00000000-0005-0000-0000-000006000000}"/>
    <cellStyle name="標準 2" xfId="2" xr:uid="{00000000-0005-0000-0000-000007000000}"/>
    <cellStyle name="標準 2 2" xfId="15" xr:uid="{00000000-0005-0000-0000-000008000000}"/>
    <cellStyle name="標準 2 3" xfId="20" xr:uid="{00000000-0005-0000-0000-000009000000}"/>
    <cellStyle name="標準 2 4" xfId="23" xr:uid="{F06AEE1C-53B7-4469-BA33-19305BA31E1E}"/>
    <cellStyle name="標準 3" xfId="3" xr:uid="{00000000-0005-0000-0000-00000A000000}"/>
    <cellStyle name="標準 3 2" xfId="24" xr:uid="{D4FA2630-0E4B-4615-824E-82F3B0B73B65}"/>
    <cellStyle name="標準 4" xfId="11" xr:uid="{00000000-0005-0000-0000-00000B000000}"/>
    <cellStyle name="標準 4 2" xfId="14" xr:uid="{00000000-0005-0000-0000-00000C000000}"/>
    <cellStyle name="標準 4 3" xfId="25" xr:uid="{898DAAB4-C084-415D-8FE9-CE2B257F8E21}"/>
    <cellStyle name="標準 5" xfId="8" xr:uid="{00000000-0005-0000-0000-00000D000000}"/>
    <cellStyle name="標準 5 2" xfId="27" xr:uid="{75627E31-1D0A-433B-B89A-818D9E33BE0E}"/>
    <cellStyle name="標準 6" xfId="17" xr:uid="{00000000-0005-0000-0000-00000E000000}"/>
    <cellStyle name="標準 6 2" xfId="29" xr:uid="{447DA14C-221E-4C73-9011-C2586B523AF9}"/>
    <cellStyle name="標準 7" xfId="10" xr:uid="{00000000-0005-0000-0000-00000F000000}"/>
    <cellStyle name="標準 7 2" xfId="16" xr:uid="{00000000-0005-0000-0000-000010000000}"/>
    <cellStyle name="標準 8" xfId="9" xr:uid="{00000000-0005-0000-0000-000011000000}"/>
    <cellStyle name="標準 9" xfId="6" xr:uid="{00000000-0005-0000-0000-000012000000}"/>
    <cellStyle name="標準_03.04.01.財務諸表雛形_様式_桜内案１_コピー03　普通会計４表2006.12.23_仕訳" xfId="12" xr:uid="{00000000-0005-0000-0000-000013000000}"/>
    <cellStyle name="標準_附属明細表PL・NW・WS　20060423修正版" xfId="4" xr:uid="{00000000-0005-0000-0000-000014000000}"/>
    <cellStyle name="標準_別冊１　Ｐ2～Ｐ5　普通会計４表20070113_仕訳" xfId="13" xr:uid="{00000000-0005-0000-0000-000015000000}"/>
    <cellStyle name="標準１" xfId="5" xr:uid="{00000000-0005-0000-0000-000016000000}"/>
  </cellStyles>
  <dxfs count="0"/>
  <tableStyles count="0" defaultTableStyle="TableStyleMedium2" defaultPivotStyle="PivotStyleLight16"/>
  <colors>
    <mruColors>
      <color rgb="FFCCFF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9/Desktop/&#36960;&#34276;&#12373;&#12435;&#8592;&#23567;&#26519;&#12288;&#12373;&#12367;&#12425;&#31119;&#31049;/R01-1-3_&#12373;&#12367;&#12425;&#31119;&#31049;&#20445;&#20581;&#20107;&#21209;&#32068;&#21512;_&#20840;&#20307;&#20250;&#35336;_&#38468;&#23646;&#26126;&#32048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貸借対照表"/>
      <sheetName val="純資産変動計算書"/>
      <sheetName val="行政コスト計算書"/>
      <sheetName val="資金収支計算書"/>
      <sheetName val="有形固定資産の明細"/>
      <sheetName val="有形固定資産の行政目的別明細 "/>
      <sheetName val="投資及び出資金の明細"/>
      <sheetName val="基金"/>
      <sheetName val="貸付金・長期延滞債権"/>
      <sheetName val="未収金"/>
      <sheetName val="地方債（借入先別）"/>
      <sheetName val="地方債（利率別など）"/>
      <sheetName val="引当金"/>
      <sheetName val="補助金 "/>
      <sheetName val="財源明細"/>
      <sheetName val="財源情報明細"/>
      <sheetName val="資金明細"/>
      <sheetName val="財源会計テンプレ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0"/>
  <sheetViews>
    <sheetView showGridLines="0" topLeftCell="C28" zoomScale="85" zoomScaleNormal="85" zoomScaleSheetLayoutView="85" workbookViewId="0"/>
  </sheetViews>
  <sheetFormatPr defaultColWidth="9" defaultRowHeight="12.75" x14ac:dyDescent="0.15"/>
  <cols>
    <col min="1" max="2" width="9" style="12" hidden="1" customWidth="1"/>
    <col min="3" max="3" width="0.625" style="13" customWidth="1"/>
    <col min="4" max="14" width="2.125" style="13" customWidth="1"/>
    <col min="15" max="15" width="6" style="13" customWidth="1"/>
    <col min="16" max="16" width="22.375" style="13" customWidth="1"/>
    <col min="17" max="17" width="3.375" style="13" customWidth="1"/>
    <col min="18" max="19" width="2.125" style="13" customWidth="1"/>
    <col min="20" max="24" width="3.875" style="13" customWidth="1"/>
    <col min="25" max="25" width="3.125" style="13" customWidth="1"/>
    <col min="26" max="26" width="24.125" style="13" customWidth="1"/>
    <col min="27" max="27" width="3.125" style="13" customWidth="1"/>
    <col min="28" max="28" width="0.625" style="13" customWidth="1"/>
    <col min="29" max="29" width="9" style="13"/>
    <col min="30" max="31" width="0" style="13" hidden="1" customWidth="1"/>
    <col min="32" max="16384" width="9" style="13"/>
  </cols>
  <sheetData>
    <row r="1" spans="1:31" x14ac:dyDescent="0.15">
      <c r="D1" s="13" t="s">
        <v>96</v>
      </c>
    </row>
    <row r="2" spans="1:31" x14ac:dyDescent="0.15">
      <c r="D2" s="13" t="s">
        <v>97</v>
      </c>
    </row>
    <row r="3" spans="1:31" x14ac:dyDescent="0.15">
      <c r="D3" s="13" t="s">
        <v>98</v>
      </c>
    </row>
    <row r="4" spans="1:31" x14ac:dyDescent="0.15">
      <c r="D4" s="13" t="s">
        <v>99</v>
      </c>
    </row>
    <row r="5" spans="1:31" x14ac:dyDescent="0.15">
      <c r="D5" s="13" t="s">
        <v>100</v>
      </c>
    </row>
    <row r="6" spans="1:31" x14ac:dyDescent="0.15">
      <c r="D6" s="13" t="s">
        <v>101</v>
      </c>
    </row>
    <row r="7" spans="1:31" x14ac:dyDescent="0.15">
      <c r="D7" s="13" t="s">
        <v>102</v>
      </c>
    </row>
    <row r="8" spans="1:31" s="18" customFormat="1" ht="13.5" x14ac:dyDescent="0.15">
      <c r="A8" s="14"/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31" ht="23.25" customHeight="1" x14ac:dyDescent="0.25">
      <c r="C9" s="19"/>
      <c r="D9" s="431" t="s">
        <v>103</v>
      </c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1"/>
      <c r="X9" s="431"/>
      <c r="Y9" s="431"/>
      <c r="Z9" s="431"/>
      <c r="AA9" s="431"/>
    </row>
    <row r="10" spans="1:31" ht="21" customHeight="1" x14ac:dyDescent="0.15">
      <c r="D10" s="432" t="s">
        <v>104</v>
      </c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</row>
    <row r="11" spans="1:31" s="21" customFormat="1" ht="16.5" customHeight="1" thickBot="1" x14ac:dyDescent="0.2">
      <c r="A11" s="20"/>
      <c r="B11" s="20"/>
      <c r="D11" s="22"/>
      <c r="AA11" s="23" t="s">
        <v>105</v>
      </c>
    </row>
    <row r="12" spans="1:31" s="25" customFormat="1" ht="14.25" customHeight="1" thickBot="1" x14ac:dyDescent="0.2">
      <c r="A12" s="24" t="s">
        <v>106</v>
      </c>
      <c r="B12" s="24" t="s">
        <v>107</v>
      </c>
      <c r="D12" s="427" t="s">
        <v>108</v>
      </c>
      <c r="E12" s="429"/>
      <c r="F12" s="429"/>
      <c r="G12" s="429"/>
      <c r="H12" s="429"/>
      <c r="I12" s="429"/>
      <c r="J12" s="429"/>
      <c r="K12" s="433"/>
      <c r="L12" s="433"/>
      <c r="M12" s="433"/>
      <c r="N12" s="433"/>
      <c r="O12" s="433"/>
      <c r="P12" s="434" t="s">
        <v>109</v>
      </c>
      <c r="Q12" s="435"/>
      <c r="R12" s="429" t="s">
        <v>108</v>
      </c>
      <c r="S12" s="429"/>
      <c r="T12" s="429"/>
      <c r="U12" s="429"/>
      <c r="V12" s="429"/>
      <c r="W12" s="429"/>
      <c r="X12" s="429"/>
      <c r="Y12" s="429"/>
      <c r="Z12" s="434" t="s">
        <v>109</v>
      </c>
      <c r="AA12" s="435"/>
    </row>
    <row r="13" spans="1:31" ht="14.65" customHeight="1" x14ac:dyDescent="0.15">
      <c r="D13" s="26" t="s">
        <v>110</v>
      </c>
      <c r="E13" s="22"/>
      <c r="F13" s="27"/>
      <c r="G13" s="28"/>
      <c r="H13" s="28"/>
      <c r="I13" s="28"/>
      <c r="J13" s="28"/>
      <c r="K13" s="22"/>
      <c r="L13" s="22"/>
      <c r="M13" s="22"/>
      <c r="N13" s="22"/>
      <c r="O13" s="22"/>
      <c r="P13" s="29"/>
      <c r="Q13" s="30"/>
      <c r="R13" s="27" t="s">
        <v>111</v>
      </c>
      <c r="S13" s="31"/>
      <c r="T13" s="31"/>
      <c r="U13" s="27"/>
      <c r="V13" s="27"/>
      <c r="W13" s="27"/>
      <c r="X13" s="27"/>
      <c r="Y13" s="22"/>
      <c r="Z13" s="29"/>
      <c r="AA13" s="32"/>
    </row>
    <row r="14" spans="1:31" ht="14.65" customHeight="1" x14ac:dyDescent="0.15">
      <c r="A14" s="12" t="s">
        <v>112</v>
      </c>
      <c r="B14" s="12" t="s">
        <v>113</v>
      </c>
      <c r="D14" s="33"/>
      <c r="E14" s="27" t="s">
        <v>114</v>
      </c>
      <c r="F14" s="27"/>
      <c r="G14" s="27"/>
      <c r="H14" s="27"/>
      <c r="I14" s="27"/>
      <c r="J14" s="27"/>
      <c r="K14" s="22"/>
      <c r="L14" s="22"/>
      <c r="M14" s="22"/>
      <c r="N14" s="22"/>
      <c r="O14" s="22"/>
      <c r="P14" s="34">
        <v>6429788864</v>
      </c>
      <c r="Q14" s="35"/>
      <c r="R14" s="27"/>
      <c r="S14" s="31" t="s">
        <v>115</v>
      </c>
      <c r="T14" s="31"/>
      <c r="U14" s="27"/>
      <c r="V14" s="27"/>
      <c r="W14" s="27"/>
      <c r="X14" s="27"/>
      <c r="Y14" s="22"/>
      <c r="Z14" s="34">
        <v>2834254855</v>
      </c>
      <c r="AA14" s="36"/>
      <c r="AD14" s="13">
        <f>IF(AND(AD15="-",AD43="-",AD46="-"),"-",SUM(AD15,AD43,AD46))</f>
        <v>6429788864</v>
      </c>
      <c r="AE14" s="13">
        <f>IF(COUNTIF(AE15:AE19,"-")=COUNTA(AE15:AE19),"-",SUM(AE15:AE19))</f>
        <v>2834254855</v>
      </c>
    </row>
    <row r="15" spans="1:31" ht="14.65" customHeight="1" x14ac:dyDescent="0.15">
      <c r="A15" s="12" t="s">
        <v>116</v>
      </c>
      <c r="B15" s="12" t="s">
        <v>117</v>
      </c>
      <c r="D15" s="33"/>
      <c r="E15" s="27"/>
      <c r="F15" s="27" t="s">
        <v>118</v>
      </c>
      <c r="G15" s="27"/>
      <c r="H15" s="27"/>
      <c r="I15" s="27"/>
      <c r="J15" s="27"/>
      <c r="K15" s="22"/>
      <c r="L15" s="22"/>
      <c r="M15" s="22"/>
      <c r="N15" s="22"/>
      <c r="O15" s="22"/>
      <c r="P15" s="34">
        <v>4968854400</v>
      </c>
      <c r="Q15" s="35"/>
      <c r="R15" s="27"/>
      <c r="S15" s="31"/>
      <c r="T15" s="31" t="s">
        <v>119</v>
      </c>
      <c r="U15" s="27"/>
      <c r="V15" s="27"/>
      <c r="W15" s="27"/>
      <c r="X15" s="27"/>
      <c r="Y15" s="22"/>
      <c r="Z15" s="34">
        <v>1640755667</v>
      </c>
      <c r="AA15" s="36"/>
      <c r="AD15" s="13">
        <f>IF(AND(AD16="-",AD32="-",COUNTIF(AD41:AD42,"-")=COUNTA(AD41:AD42)),"-",SUM(AD16,AD32,AD41:AD42))</f>
        <v>4968854400</v>
      </c>
      <c r="AE15" s="13">
        <v>1640755667</v>
      </c>
    </row>
    <row r="16" spans="1:31" ht="14.65" customHeight="1" x14ac:dyDescent="0.15">
      <c r="A16" s="12" t="s">
        <v>120</v>
      </c>
      <c r="B16" s="12" t="s">
        <v>121</v>
      </c>
      <c r="D16" s="33"/>
      <c r="E16" s="27"/>
      <c r="F16" s="27"/>
      <c r="G16" s="27" t="s">
        <v>122</v>
      </c>
      <c r="H16" s="27"/>
      <c r="I16" s="27"/>
      <c r="J16" s="27"/>
      <c r="K16" s="22"/>
      <c r="L16" s="22"/>
      <c r="M16" s="22"/>
      <c r="N16" s="22"/>
      <c r="O16" s="22"/>
      <c r="P16" s="34">
        <v>4666140609</v>
      </c>
      <c r="Q16" s="35"/>
      <c r="R16" s="27"/>
      <c r="S16" s="31"/>
      <c r="T16" s="31" t="s">
        <v>123</v>
      </c>
      <c r="U16" s="27"/>
      <c r="V16" s="27"/>
      <c r="W16" s="27"/>
      <c r="X16" s="27"/>
      <c r="Y16" s="22"/>
      <c r="Z16" s="34">
        <v>10666000</v>
      </c>
      <c r="AA16" s="36"/>
      <c r="AD16" s="13">
        <f>IF(COUNTIF(AD17:AD31,"-")=COUNTA(AD17:AD31),"-",SUM(AD17:AD31))</f>
        <v>4666140609</v>
      </c>
      <c r="AE16" s="13">
        <v>10666000</v>
      </c>
    </row>
    <row r="17" spans="1:31" ht="14.65" customHeight="1" x14ac:dyDescent="0.15">
      <c r="A17" s="12" t="s">
        <v>124</v>
      </c>
      <c r="B17" s="12" t="s">
        <v>125</v>
      </c>
      <c r="D17" s="33"/>
      <c r="E17" s="27"/>
      <c r="F17" s="27"/>
      <c r="G17" s="27"/>
      <c r="H17" s="27" t="s">
        <v>126</v>
      </c>
      <c r="I17" s="27"/>
      <c r="J17" s="27"/>
      <c r="K17" s="22"/>
      <c r="L17" s="22"/>
      <c r="M17" s="22"/>
      <c r="N17" s="22"/>
      <c r="O17" s="22"/>
      <c r="P17" s="34">
        <v>819783516</v>
      </c>
      <c r="Q17" s="35"/>
      <c r="R17" s="27"/>
      <c r="S17" s="31"/>
      <c r="T17" s="31" t="s">
        <v>127</v>
      </c>
      <c r="U17" s="27"/>
      <c r="V17" s="27"/>
      <c r="W17" s="27"/>
      <c r="X17" s="27"/>
      <c r="Y17" s="22"/>
      <c r="Z17" s="34">
        <v>1182833188</v>
      </c>
      <c r="AA17" s="36"/>
      <c r="AD17" s="13">
        <v>819783516</v>
      </c>
      <c r="AE17" s="13">
        <v>1182833188</v>
      </c>
    </row>
    <row r="18" spans="1:31" ht="14.65" customHeight="1" x14ac:dyDescent="0.15">
      <c r="A18" s="12" t="s">
        <v>128</v>
      </c>
      <c r="B18" s="12" t="s">
        <v>129</v>
      </c>
      <c r="D18" s="33"/>
      <c r="E18" s="27"/>
      <c r="F18" s="27"/>
      <c r="G18" s="27"/>
      <c r="H18" s="27" t="s">
        <v>130</v>
      </c>
      <c r="I18" s="27"/>
      <c r="J18" s="27"/>
      <c r="K18" s="22"/>
      <c r="L18" s="22"/>
      <c r="M18" s="22"/>
      <c r="N18" s="22"/>
      <c r="O18" s="22"/>
      <c r="P18" s="34" t="s">
        <v>131</v>
      </c>
      <c r="Q18" s="35"/>
      <c r="R18" s="27"/>
      <c r="S18" s="31"/>
      <c r="T18" s="31" t="s">
        <v>132</v>
      </c>
      <c r="U18" s="27"/>
      <c r="V18" s="27"/>
      <c r="W18" s="27"/>
      <c r="X18" s="27"/>
      <c r="Y18" s="22"/>
      <c r="Z18" s="34" t="s">
        <v>131</v>
      </c>
      <c r="AA18" s="36"/>
      <c r="AD18" s="13" t="s">
        <v>133</v>
      </c>
      <c r="AE18" s="13" t="s">
        <v>133</v>
      </c>
    </row>
    <row r="19" spans="1:31" ht="14.65" customHeight="1" x14ac:dyDescent="0.15">
      <c r="A19" s="12" t="s">
        <v>134</v>
      </c>
      <c r="B19" s="12" t="s">
        <v>135</v>
      </c>
      <c r="D19" s="33"/>
      <c r="E19" s="27"/>
      <c r="F19" s="27"/>
      <c r="G19" s="27"/>
      <c r="H19" s="27" t="s">
        <v>136</v>
      </c>
      <c r="I19" s="27"/>
      <c r="J19" s="27"/>
      <c r="K19" s="22"/>
      <c r="L19" s="22"/>
      <c r="M19" s="22"/>
      <c r="N19" s="22"/>
      <c r="O19" s="22"/>
      <c r="P19" s="34">
        <v>5080614421</v>
      </c>
      <c r="Q19" s="35"/>
      <c r="R19" s="27"/>
      <c r="S19" s="31"/>
      <c r="T19" s="31" t="s">
        <v>137</v>
      </c>
      <c r="U19" s="27"/>
      <c r="V19" s="27"/>
      <c r="W19" s="27"/>
      <c r="X19" s="27"/>
      <c r="Y19" s="22"/>
      <c r="Z19" s="34" t="s">
        <v>131</v>
      </c>
      <c r="AA19" s="36"/>
      <c r="AD19" s="13">
        <v>5080614421</v>
      </c>
      <c r="AE19" s="13" t="s">
        <v>133</v>
      </c>
    </row>
    <row r="20" spans="1:31" ht="14.65" customHeight="1" x14ac:dyDescent="0.15">
      <c r="A20" s="12" t="s">
        <v>138</v>
      </c>
      <c r="B20" s="12" t="s">
        <v>139</v>
      </c>
      <c r="D20" s="33"/>
      <c r="E20" s="27"/>
      <c r="F20" s="27"/>
      <c r="G20" s="27"/>
      <c r="H20" s="27" t="s">
        <v>140</v>
      </c>
      <c r="I20" s="27"/>
      <c r="J20" s="27"/>
      <c r="K20" s="22"/>
      <c r="L20" s="22"/>
      <c r="M20" s="22"/>
      <c r="N20" s="22"/>
      <c r="O20" s="22"/>
      <c r="P20" s="34">
        <v>-2324881647</v>
      </c>
      <c r="Q20" s="35"/>
      <c r="R20" s="27"/>
      <c r="S20" s="31" t="s">
        <v>141</v>
      </c>
      <c r="T20" s="31"/>
      <c r="U20" s="27"/>
      <c r="V20" s="27"/>
      <c r="W20" s="27"/>
      <c r="X20" s="27"/>
      <c r="Y20" s="22"/>
      <c r="Z20" s="34">
        <v>311955048</v>
      </c>
      <c r="AA20" s="36"/>
      <c r="AD20" s="13">
        <v>-2324881647</v>
      </c>
      <c r="AE20" s="13">
        <f>IF(COUNTIF(AE21:AE28,"-")=COUNTA(AE21:AE28),"-",SUM(AE21:AE28))</f>
        <v>311955048</v>
      </c>
    </row>
    <row r="21" spans="1:31" ht="14.65" customHeight="1" x14ac:dyDescent="0.15">
      <c r="A21" s="12" t="s">
        <v>142</v>
      </c>
      <c r="B21" s="12" t="s">
        <v>143</v>
      </c>
      <c r="D21" s="33"/>
      <c r="E21" s="27"/>
      <c r="F21" s="27"/>
      <c r="G21" s="27"/>
      <c r="H21" s="27" t="s">
        <v>144</v>
      </c>
      <c r="I21" s="27"/>
      <c r="J21" s="27"/>
      <c r="K21" s="22"/>
      <c r="L21" s="22"/>
      <c r="M21" s="22"/>
      <c r="N21" s="22"/>
      <c r="O21" s="22"/>
      <c r="P21" s="34">
        <v>10959312562</v>
      </c>
      <c r="Q21" s="35"/>
      <c r="R21" s="27"/>
      <c r="S21" s="31"/>
      <c r="T21" s="31" t="s">
        <v>145</v>
      </c>
      <c r="U21" s="27"/>
      <c r="V21" s="27"/>
      <c r="W21" s="27"/>
      <c r="X21" s="27"/>
      <c r="Y21" s="22"/>
      <c r="Z21" s="34">
        <v>256583825</v>
      </c>
      <c r="AA21" s="36"/>
      <c r="AD21" s="13">
        <v>10959312562</v>
      </c>
      <c r="AE21" s="13">
        <v>256583825</v>
      </c>
    </row>
    <row r="22" spans="1:31" ht="14.65" customHeight="1" x14ac:dyDescent="0.15">
      <c r="A22" s="12" t="s">
        <v>146</v>
      </c>
      <c r="B22" s="12" t="s">
        <v>147</v>
      </c>
      <c r="D22" s="33"/>
      <c r="E22" s="27"/>
      <c r="F22" s="27"/>
      <c r="G22" s="27"/>
      <c r="H22" s="27" t="s">
        <v>148</v>
      </c>
      <c r="I22" s="27"/>
      <c r="J22" s="27"/>
      <c r="K22" s="22"/>
      <c r="L22" s="22"/>
      <c r="M22" s="22"/>
      <c r="N22" s="22"/>
      <c r="O22" s="22"/>
      <c r="P22" s="34">
        <v>-9868688243</v>
      </c>
      <c r="Q22" s="35"/>
      <c r="R22" s="27"/>
      <c r="S22" s="31"/>
      <c r="T22" s="31" t="s">
        <v>149</v>
      </c>
      <c r="U22" s="27"/>
      <c r="V22" s="27"/>
      <c r="W22" s="27"/>
      <c r="X22" s="27"/>
      <c r="Y22" s="22"/>
      <c r="Z22" s="34">
        <v>0</v>
      </c>
      <c r="AA22" s="36"/>
      <c r="AD22" s="13">
        <v>-9868688243</v>
      </c>
      <c r="AE22" s="13">
        <v>0</v>
      </c>
    </row>
    <row r="23" spans="1:31" ht="14.65" customHeight="1" x14ac:dyDescent="0.15">
      <c r="A23" s="12" t="s">
        <v>150</v>
      </c>
      <c r="B23" s="12" t="s">
        <v>151</v>
      </c>
      <c r="D23" s="33"/>
      <c r="E23" s="27"/>
      <c r="F23" s="27"/>
      <c r="G23" s="27"/>
      <c r="H23" s="27" t="s">
        <v>152</v>
      </c>
      <c r="I23" s="37"/>
      <c r="J23" s="37"/>
      <c r="K23" s="38"/>
      <c r="L23" s="38"/>
      <c r="M23" s="38"/>
      <c r="N23" s="38"/>
      <c r="O23" s="38"/>
      <c r="P23" s="34" t="s">
        <v>131</v>
      </c>
      <c r="Q23" s="35"/>
      <c r="R23" s="27"/>
      <c r="S23" s="31"/>
      <c r="T23" s="31" t="s">
        <v>153</v>
      </c>
      <c r="U23" s="27"/>
      <c r="V23" s="27"/>
      <c r="W23" s="27"/>
      <c r="X23" s="27"/>
      <c r="Y23" s="22"/>
      <c r="Z23" s="34" t="s">
        <v>131</v>
      </c>
      <c r="AA23" s="36"/>
      <c r="AD23" s="13" t="s">
        <v>133</v>
      </c>
      <c r="AE23" s="13" t="s">
        <v>133</v>
      </c>
    </row>
    <row r="24" spans="1:31" ht="14.65" customHeight="1" x14ac:dyDescent="0.15">
      <c r="A24" s="12" t="s">
        <v>154</v>
      </c>
      <c r="B24" s="12" t="s">
        <v>155</v>
      </c>
      <c r="D24" s="33"/>
      <c r="E24" s="27"/>
      <c r="F24" s="27"/>
      <c r="G24" s="27"/>
      <c r="H24" s="27" t="s">
        <v>156</v>
      </c>
      <c r="I24" s="37"/>
      <c r="J24" s="37"/>
      <c r="K24" s="38"/>
      <c r="L24" s="38"/>
      <c r="M24" s="38"/>
      <c r="N24" s="38"/>
      <c r="O24" s="38"/>
      <c r="P24" s="34" t="s">
        <v>131</v>
      </c>
      <c r="Q24" s="35"/>
      <c r="R24" s="22"/>
      <c r="S24" s="31"/>
      <c r="T24" s="31" t="s">
        <v>157</v>
      </c>
      <c r="U24" s="27"/>
      <c r="V24" s="27"/>
      <c r="W24" s="27"/>
      <c r="X24" s="27"/>
      <c r="Y24" s="22"/>
      <c r="Z24" s="34" t="s">
        <v>131</v>
      </c>
      <c r="AA24" s="36"/>
      <c r="AD24" s="13" t="s">
        <v>133</v>
      </c>
      <c r="AE24" s="13" t="s">
        <v>133</v>
      </c>
    </row>
    <row r="25" spans="1:31" ht="14.65" customHeight="1" x14ac:dyDescent="0.15">
      <c r="A25" s="12" t="s">
        <v>158</v>
      </c>
      <c r="B25" s="12" t="s">
        <v>159</v>
      </c>
      <c r="D25" s="33"/>
      <c r="E25" s="27"/>
      <c r="F25" s="27"/>
      <c r="G25" s="27"/>
      <c r="H25" s="27" t="s">
        <v>160</v>
      </c>
      <c r="I25" s="37"/>
      <c r="J25" s="37"/>
      <c r="K25" s="38"/>
      <c r="L25" s="38"/>
      <c r="M25" s="38"/>
      <c r="N25" s="38"/>
      <c r="O25" s="38"/>
      <c r="P25" s="34" t="s">
        <v>131</v>
      </c>
      <c r="Q25" s="35"/>
      <c r="R25" s="22"/>
      <c r="S25" s="31"/>
      <c r="T25" s="31" t="s">
        <v>161</v>
      </c>
      <c r="U25" s="27"/>
      <c r="V25" s="27"/>
      <c r="W25" s="27"/>
      <c r="X25" s="27"/>
      <c r="Y25" s="22"/>
      <c r="Z25" s="34" t="s">
        <v>131</v>
      </c>
      <c r="AA25" s="36"/>
      <c r="AD25" s="13" t="s">
        <v>133</v>
      </c>
      <c r="AE25" s="13" t="s">
        <v>133</v>
      </c>
    </row>
    <row r="26" spans="1:31" ht="14.65" customHeight="1" x14ac:dyDescent="0.15">
      <c r="A26" s="12" t="s">
        <v>162</v>
      </c>
      <c r="B26" s="12" t="s">
        <v>163</v>
      </c>
      <c r="D26" s="33"/>
      <c r="E26" s="27"/>
      <c r="F26" s="27"/>
      <c r="G26" s="27"/>
      <c r="H26" s="27" t="s">
        <v>164</v>
      </c>
      <c r="I26" s="37"/>
      <c r="J26" s="37"/>
      <c r="K26" s="38"/>
      <c r="L26" s="38"/>
      <c r="M26" s="38"/>
      <c r="N26" s="38"/>
      <c r="O26" s="38"/>
      <c r="P26" s="34" t="s">
        <v>131</v>
      </c>
      <c r="Q26" s="35"/>
      <c r="R26" s="27"/>
      <c r="S26" s="31"/>
      <c r="T26" s="31" t="s">
        <v>165</v>
      </c>
      <c r="U26" s="27"/>
      <c r="V26" s="27"/>
      <c r="W26" s="27"/>
      <c r="X26" s="27"/>
      <c r="Y26" s="22"/>
      <c r="Z26" s="34">
        <v>55144963</v>
      </c>
      <c r="AA26" s="36"/>
      <c r="AD26" s="13" t="s">
        <v>133</v>
      </c>
      <c r="AE26" s="13">
        <v>55144963</v>
      </c>
    </row>
    <row r="27" spans="1:31" ht="14.65" customHeight="1" x14ac:dyDescent="0.15">
      <c r="A27" s="12" t="s">
        <v>166</v>
      </c>
      <c r="B27" s="12" t="s">
        <v>167</v>
      </c>
      <c r="D27" s="33"/>
      <c r="E27" s="27"/>
      <c r="F27" s="27"/>
      <c r="G27" s="27"/>
      <c r="H27" s="27" t="s">
        <v>168</v>
      </c>
      <c r="I27" s="37"/>
      <c r="J27" s="37"/>
      <c r="K27" s="38"/>
      <c r="L27" s="38"/>
      <c r="M27" s="38"/>
      <c r="N27" s="38"/>
      <c r="O27" s="38"/>
      <c r="P27" s="34" t="s">
        <v>131</v>
      </c>
      <c r="Q27" s="35"/>
      <c r="R27" s="27"/>
      <c r="S27" s="31"/>
      <c r="T27" s="31" t="s">
        <v>169</v>
      </c>
      <c r="U27" s="27"/>
      <c r="V27" s="27"/>
      <c r="W27" s="27"/>
      <c r="X27" s="27"/>
      <c r="Y27" s="22"/>
      <c r="Z27" s="34">
        <v>226260</v>
      </c>
      <c r="AA27" s="36"/>
      <c r="AD27" s="13" t="s">
        <v>133</v>
      </c>
      <c r="AE27" s="13">
        <v>226260</v>
      </c>
    </row>
    <row r="28" spans="1:31" ht="14.65" customHeight="1" x14ac:dyDescent="0.15">
      <c r="A28" s="12" t="s">
        <v>170</v>
      </c>
      <c r="B28" s="12" t="s">
        <v>171</v>
      </c>
      <c r="D28" s="33"/>
      <c r="E28" s="27"/>
      <c r="F28" s="27"/>
      <c r="G28" s="27"/>
      <c r="H28" s="27" t="s">
        <v>172</v>
      </c>
      <c r="I28" s="37"/>
      <c r="J28" s="37"/>
      <c r="K28" s="38"/>
      <c r="L28" s="38"/>
      <c r="M28" s="38"/>
      <c r="N28" s="38"/>
      <c r="O28" s="38"/>
      <c r="P28" s="34" t="s">
        <v>131</v>
      </c>
      <c r="Q28" s="35"/>
      <c r="R28" s="27"/>
      <c r="S28" s="31"/>
      <c r="T28" s="31" t="s">
        <v>137</v>
      </c>
      <c r="U28" s="27"/>
      <c r="V28" s="27"/>
      <c r="W28" s="27"/>
      <c r="X28" s="27"/>
      <c r="Y28" s="22"/>
      <c r="Z28" s="34" t="s">
        <v>131</v>
      </c>
      <c r="AA28" s="36"/>
      <c r="AD28" s="13" t="s">
        <v>133</v>
      </c>
      <c r="AE28" s="13" t="s">
        <v>133</v>
      </c>
    </row>
    <row r="29" spans="1:31" ht="14.65" customHeight="1" x14ac:dyDescent="0.15">
      <c r="A29" s="12" t="s">
        <v>173</v>
      </c>
      <c r="B29" s="12" t="s">
        <v>174</v>
      </c>
      <c r="D29" s="33"/>
      <c r="E29" s="27"/>
      <c r="F29" s="27"/>
      <c r="G29" s="27"/>
      <c r="H29" s="27" t="s">
        <v>137</v>
      </c>
      <c r="I29" s="27"/>
      <c r="J29" s="27"/>
      <c r="K29" s="22"/>
      <c r="L29" s="22"/>
      <c r="M29" s="22"/>
      <c r="N29" s="22"/>
      <c r="O29" s="22"/>
      <c r="P29" s="34" t="s">
        <v>131</v>
      </c>
      <c r="Q29" s="35"/>
      <c r="R29" s="414" t="s">
        <v>175</v>
      </c>
      <c r="S29" s="415"/>
      <c r="T29" s="415"/>
      <c r="U29" s="416"/>
      <c r="V29" s="416"/>
      <c r="W29" s="416"/>
      <c r="X29" s="416"/>
      <c r="Y29" s="416"/>
      <c r="Z29" s="39">
        <v>3146209903</v>
      </c>
      <c r="AA29" s="40"/>
      <c r="AD29" s="13" t="s">
        <v>133</v>
      </c>
      <c r="AE29" s="13">
        <f>IF(AND(AE14="-",AE20="-"),"-",SUM(AE14,AE20))</f>
        <v>3146209903</v>
      </c>
    </row>
    <row r="30" spans="1:31" ht="14.65" customHeight="1" x14ac:dyDescent="0.15">
      <c r="A30" s="12" t="s">
        <v>176</v>
      </c>
      <c r="D30" s="33"/>
      <c r="E30" s="27"/>
      <c r="F30" s="27"/>
      <c r="G30" s="27"/>
      <c r="H30" s="27" t="s">
        <v>177</v>
      </c>
      <c r="I30" s="27"/>
      <c r="J30" s="27"/>
      <c r="K30" s="22"/>
      <c r="L30" s="22"/>
      <c r="M30" s="22"/>
      <c r="N30" s="22"/>
      <c r="O30" s="22"/>
      <c r="P30" s="34" t="s">
        <v>131</v>
      </c>
      <c r="Q30" s="35"/>
      <c r="R30" s="27" t="s">
        <v>178</v>
      </c>
      <c r="S30" s="41"/>
      <c r="T30" s="41"/>
      <c r="U30" s="42"/>
      <c r="V30" s="42"/>
      <c r="W30" s="42"/>
      <c r="X30" s="42"/>
      <c r="Y30" s="42"/>
      <c r="Z30" s="43"/>
      <c r="AA30" s="44"/>
      <c r="AD30" s="13" t="s">
        <v>133</v>
      </c>
    </row>
    <row r="31" spans="1:31" ht="14.65" customHeight="1" x14ac:dyDescent="0.15">
      <c r="A31" s="12" t="s">
        <v>179</v>
      </c>
      <c r="B31" s="12" t="s">
        <v>180</v>
      </c>
      <c r="D31" s="33"/>
      <c r="E31" s="27"/>
      <c r="F31" s="27"/>
      <c r="G31" s="27"/>
      <c r="H31" s="27" t="s">
        <v>181</v>
      </c>
      <c r="I31" s="27"/>
      <c r="J31" s="27"/>
      <c r="K31" s="22"/>
      <c r="L31" s="22"/>
      <c r="M31" s="22"/>
      <c r="N31" s="22"/>
      <c r="O31" s="22"/>
      <c r="P31" s="34">
        <v>0</v>
      </c>
      <c r="Q31" s="35"/>
      <c r="R31" s="27"/>
      <c r="S31" s="31" t="s">
        <v>182</v>
      </c>
      <c r="T31" s="31"/>
      <c r="U31" s="27"/>
      <c r="V31" s="27"/>
      <c r="W31" s="27"/>
      <c r="X31" s="27"/>
      <c r="Y31" s="22"/>
      <c r="Z31" s="34">
        <v>7612105812</v>
      </c>
      <c r="AA31" s="36"/>
      <c r="AD31" s="13">
        <v>0</v>
      </c>
      <c r="AE31" s="13">
        <v>7612105812</v>
      </c>
    </row>
    <row r="32" spans="1:31" ht="14.65" customHeight="1" x14ac:dyDescent="0.15">
      <c r="A32" s="12" t="s">
        <v>183</v>
      </c>
      <c r="B32" s="12" t="s">
        <v>184</v>
      </c>
      <c r="D32" s="33"/>
      <c r="E32" s="27"/>
      <c r="F32" s="27"/>
      <c r="G32" s="27" t="s">
        <v>185</v>
      </c>
      <c r="H32" s="27"/>
      <c r="I32" s="27"/>
      <c r="J32" s="27"/>
      <c r="K32" s="22"/>
      <c r="L32" s="22"/>
      <c r="M32" s="22"/>
      <c r="N32" s="22"/>
      <c r="O32" s="22"/>
      <c r="P32" s="34" t="s">
        <v>133</v>
      </c>
      <c r="Q32" s="35"/>
      <c r="R32" s="27"/>
      <c r="S32" s="45" t="s">
        <v>186</v>
      </c>
      <c r="T32" s="31"/>
      <c r="U32" s="27"/>
      <c r="V32" s="27"/>
      <c r="W32" s="27"/>
      <c r="X32" s="27"/>
      <c r="Y32" s="22"/>
      <c r="Z32" s="34">
        <v>-4099107370</v>
      </c>
      <c r="AA32" s="36"/>
      <c r="AD32" s="13" t="str">
        <f>IF(COUNTIF(AD33:AD40,"-")=COUNTA(AD33:AD40),"-",SUM(AD33:AD40))</f>
        <v>-</v>
      </c>
      <c r="AE32" s="13">
        <v>-4099107370</v>
      </c>
    </row>
    <row r="33" spans="1:30" ht="14.65" customHeight="1" x14ac:dyDescent="0.15">
      <c r="A33" s="12" t="s">
        <v>187</v>
      </c>
      <c r="D33" s="33"/>
      <c r="E33" s="27"/>
      <c r="F33" s="27"/>
      <c r="G33" s="27"/>
      <c r="H33" s="27" t="s">
        <v>126</v>
      </c>
      <c r="I33" s="27"/>
      <c r="J33" s="27"/>
      <c r="K33" s="22"/>
      <c r="L33" s="22"/>
      <c r="M33" s="22"/>
      <c r="N33" s="22"/>
      <c r="O33" s="22"/>
      <c r="P33" s="34" t="s">
        <v>188</v>
      </c>
      <c r="Q33" s="35"/>
      <c r="R33" s="33"/>
      <c r="S33" s="31"/>
      <c r="T33" s="31"/>
      <c r="U33" s="27"/>
      <c r="V33" s="27"/>
      <c r="W33" s="27"/>
      <c r="X33" s="27"/>
      <c r="Y33" s="22"/>
      <c r="Z33" s="34"/>
      <c r="AA33" s="46"/>
      <c r="AD33" s="13" t="s">
        <v>133</v>
      </c>
    </row>
    <row r="34" spans="1:30" ht="14.65" customHeight="1" x14ac:dyDescent="0.15">
      <c r="A34" s="12" t="s">
        <v>189</v>
      </c>
      <c r="D34" s="33"/>
      <c r="E34" s="27"/>
      <c r="F34" s="27"/>
      <c r="G34" s="27"/>
      <c r="H34" s="27" t="s">
        <v>136</v>
      </c>
      <c r="I34" s="27"/>
      <c r="J34" s="27"/>
      <c r="K34" s="22"/>
      <c r="L34" s="22"/>
      <c r="M34" s="22"/>
      <c r="N34" s="22"/>
      <c r="O34" s="22"/>
      <c r="P34" s="34" t="s">
        <v>188</v>
      </c>
      <c r="Q34" s="35"/>
      <c r="R34" s="417"/>
      <c r="S34" s="418"/>
      <c r="T34" s="418"/>
      <c r="U34" s="419"/>
      <c r="V34" s="419"/>
      <c r="W34" s="419"/>
      <c r="X34" s="419"/>
      <c r="Y34" s="419"/>
      <c r="Z34" s="34"/>
      <c r="AA34" s="36"/>
      <c r="AD34" s="13" t="s">
        <v>133</v>
      </c>
    </row>
    <row r="35" spans="1:30" ht="14.65" customHeight="1" x14ac:dyDescent="0.15">
      <c r="A35" s="12" t="s">
        <v>190</v>
      </c>
      <c r="D35" s="33"/>
      <c r="E35" s="27"/>
      <c r="F35" s="27"/>
      <c r="G35" s="27"/>
      <c r="H35" s="27" t="s">
        <v>140</v>
      </c>
      <c r="I35" s="27"/>
      <c r="J35" s="27"/>
      <c r="K35" s="22"/>
      <c r="L35" s="22"/>
      <c r="M35" s="22"/>
      <c r="N35" s="22"/>
      <c r="O35" s="22"/>
      <c r="P35" s="34" t="s">
        <v>188</v>
      </c>
      <c r="Q35" s="35"/>
      <c r="R35" s="27"/>
      <c r="S35" s="41"/>
      <c r="T35" s="41"/>
      <c r="U35" s="42"/>
      <c r="V35" s="42"/>
      <c r="W35" s="42"/>
      <c r="X35" s="42"/>
      <c r="Y35" s="42"/>
      <c r="Z35" s="43"/>
      <c r="AA35" s="47"/>
      <c r="AD35" s="13" t="s">
        <v>133</v>
      </c>
    </row>
    <row r="36" spans="1:30" ht="14.65" customHeight="1" x14ac:dyDescent="0.15">
      <c r="A36" s="12" t="s">
        <v>191</v>
      </c>
      <c r="D36" s="33"/>
      <c r="E36" s="27"/>
      <c r="F36" s="27"/>
      <c r="G36" s="27"/>
      <c r="H36" s="27" t="s">
        <v>144</v>
      </c>
      <c r="I36" s="27"/>
      <c r="J36" s="27"/>
      <c r="K36" s="22"/>
      <c r="L36" s="22"/>
      <c r="M36" s="22"/>
      <c r="N36" s="22"/>
      <c r="O36" s="22"/>
      <c r="P36" s="34" t="s">
        <v>188</v>
      </c>
      <c r="Q36" s="35"/>
      <c r="R36" s="27"/>
      <c r="S36" s="31"/>
      <c r="T36" s="31"/>
      <c r="U36" s="27"/>
      <c r="V36" s="27"/>
      <c r="W36" s="27"/>
      <c r="X36" s="27"/>
      <c r="Y36" s="22"/>
      <c r="Z36" s="34"/>
      <c r="AA36" s="46"/>
      <c r="AD36" s="13" t="s">
        <v>133</v>
      </c>
    </row>
    <row r="37" spans="1:30" ht="14.65" customHeight="1" x14ac:dyDescent="0.15">
      <c r="A37" s="12" t="s">
        <v>192</v>
      </c>
      <c r="D37" s="33"/>
      <c r="E37" s="27"/>
      <c r="F37" s="27"/>
      <c r="G37" s="27"/>
      <c r="H37" s="27" t="s">
        <v>148</v>
      </c>
      <c r="I37" s="27"/>
      <c r="J37" s="27"/>
      <c r="K37" s="22"/>
      <c r="L37" s="22"/>
      <c r="M37" s="22"/>
      <c r="N37" s="22"/>
      <c r="O37" s="22"/>
      <c r="P37" s="34" t="s">
        <v>188</v>
      </c>
      <c r="Q37" s="35"/>
      <c r="R37" s="26"/>
      <c r="S37" s="45"/>
      <c r="T37" s="45"/>
      <c r="U37" s="22"/>
      <c r="V37" s="22"/>
      <c r="W37" s="22"/>
      <c r="X37" s="22"/>
      <c r="Y37" s="48"/>
      <c r="Z37" s="34"/>
      <c r="AA37" s="46"/>
      <c r="AD37" s="13" t="s">
        <v>133</v>
      </c>
    </row>
    <row r="38" spans="1:30" ht="14.65" customHeight="1" x14ac:dyDescent="0.15">
      <c r="A38" s="12" t="s">
        <v>193</v>
      </c>
      <c r="D38" s="33"/>
      <c r="E38" s="27"/>
      <c r="F38" s="27"/>
      <c r="G38" s="27"/>
      <c r="H38" s="27" t="s">
        <v>137</v>
      </c>
      <c r="I38" s="27"/>
      <c r="J38" s="27"/>
      <c r="K38" s="22"/>
      <c r="L38" s="22"/>
      <c r="M38" s="22"/>
      <c r="N38" s="22"/>
      <c r="O38" s="22"/>
      <c r="P38" s="34" t="s">
        <v>188</v>
      </c>
      <c r="Q38" s="35"/>
      <c r="R38" s="22"/>
      <c r="S38" s="45"/>
      <c r="T38" s="45"/>
      <c r="U38" s="22"/>
      <c r="V38" s="22"/>
      <c r="W38" s="22"/>
      <c r="X38" s="22"/>
      <c r="Y38" s="22"/>
      <c r="Z38" s="34"/>
      <c r="AA38" s="46"/>
      <c r="AD38" s="13" t="s">
        <v>133</v>
      </c>
    </row>
    <row r="39" spans="1:30" ht="14.65" customHeight="1" x14ac:dyDescent="0.15">
      <c r="A39" s="12" t="s">
        <v>194</v>
      </c>
      <c r="D39" s="33"/>
      <c r="E39" s="27"/>
      <c r="F39" s="27"/>
      <c r="G39" s="27"/>
      <c r="H39" s="27" t="s">
        <v>177</v>
      </c>
      <c r="I39" s="27"/>
      <c r="J39" s="27"/>
      <c r="K39" s="22"/>
      <c r="L39" s="22"/>
      <c r="M39" s="22"/>
      <c r="N39" s="22"/>
      <c r="O39" s="22"/>
      <c r="P39" s="34" t="s">
        <v>188</v>
      </c>
      <c r="Q39" s="35"/>
      <c r="R39" s="22"/>
      <c r="S39" s="45"/>
      <c r="T39" s="45"/>
      <c r="U39" s="22"/>
      <c r="V39" s="22"/>
      <c r="W39" s="22"/>
      <c r="X39" s="22"/>
      <c r="Y39" s="22"/>
      <c r="Z39" s="29"/>
      <c r="AA39" s="49"/>
      <c r="AD39" s="13" t="s">
        <v>133</v>
      </c>
    </row>
    <row r="40" spans="1:30" ht="14.65" customHeight="1" x14ac:dyDescent="0.15">
      <c r="A40" s="12" t="s">
        <v>195</v>
      </c>
      <c r="D40" s="33"/>
      <c r="E40" s="27"/>
      <c r="F40" s="27"/>
      <c r="G40" s="27"/>
      <c r="H40" s="27" t="s">
        <v>181</v>
      </c>
      <c r="I40" s="27"/>
      <c r="J40" s="27"/>
      <c r="K40" s="22"/>
      <c r="L40" s="22"/>
      <c r="M40" s="22"/>
      <c r="N40" s="22"/>
      <c r="O40" s="22"/>
      <c r="P40" s="34" t="s">
        <v>188</v>
      </c>
      <c r="Q40" s="35"/>
      <c r="R40" s="22"/>
      <c r="S40" s="45"/>
      <c r="T40" s="45"/>
      <c r="U40" s="22"/>
      <c r="V40" s="22"/>
      <c r="W40" s="22"/>
      <c r="X40" s="22"/>
      <c r="Y40" s="22"/>
      <c r="Z40" s="29"/>
      <c r="AA40" s="49"/>
      <c r="AD40" s="13" t="s">
        <v>133</v>
      </c>
    </row>
    <row r="41" spans="1:30" ht="14.65" customHeight="1" x14ac:dyDescent="0.15">
      <c r="A41" s="12" t="s">
        <v>196</v>
      </c>
      <c r="D41" s="33"/>
      <c r="E41" s="27"/>
      <c r="F41" s="27"/>
      <c r="G41" s="27" t="s">
        <v>197</v>
      </c>
      <c r="H41" s="37"/>
      <c r="I41" s="37"/>
      <c r="J41" s="37"/>
      <c r="K41" s="38"/>
      <c r="L41" s="38"/>
      <c r="M41" s="38"/>
      <c r="N41" s="38"/>
      <c r="O41" s="38"/>
      <c r="P41" s="34">
        <v>2088264968</v>
      </c>
      <c r="Q41" s="35"/>
      <c r="R41" s="22"/>
      <c r="S41" s="45"/>
      <c r="T41" s="45"/>
      <c r="U41" s="22"/>
      <c r="V41" s="22"/>
      <c r="W41" s="22"/>
      <c r="X41" s="22"/>
      <c r="Y41" s="22"/>
      <c r="Z41" s="29"/>
      <c r="AA41" s="49"/>
      <c r="AD41" s="13">
        <v>2088264968</v>
      </c>
    </row>
    <row r="42" spans="1:30" ht="14.65" customHeight="1" x14ac:dyDescent="0.15">
      <c r="A42" s="12" t="s">
        <v>198</v>
      </c>
      <c r="D42" s="33"/>
      <c r="E42" s="27"/>
      <c r="F42" s="27"/>
      <c r="G42" s="27" t="s">
        <v>199</v>
      </c>
      <c r="H42" s="37"/>
      <c r="I42" s="37"/>
      <c r="J42" s="37"/>
      <c r="K42" s="38"/>
      <c r="L42" s="38"/>
      <c r="M42" s="38"/>
      <c r="N42" s="38"/>
      <c r="O42" s="38"/>
      <c r="P42" s="34">
        <v>-1785551177</v>
      </c>
      <c r="Q42" s="35"/>
      <c r="R42" s="22"/>
      <c r="S42" s="45"/>
      <c r="T42" s="45"/>
      <c r="U42" s="22"/>
      <c r="V42" s="22"/>
      <c r="W42" s="22"/>
      <c r="X42" s="22"/>
      <c r="Y42" s="22"/>
      <c r="Z42" s="29"/>
      <c r="AA42" s="49"/>
      <c r="AD42" s="13">
        <v>-1785551177</v>
      </c>
    </row>
    <row r="43" spans="1:30" ht="14.65" customHeight="1" x14ac:dyDescent="0.15">
      <c r="A43" s="12" t="s">
        <v>200</v>
      </c>
      <c r="D43" s="33"/>
      <c r="E43" s="27"/>
      <c r="F43" s="27" t="s">
        <v>201</v>
      </c>
      <c r="G43" s="27"/>
      <c r="H43" s="37"/>
      <c r="I43" s="37"/>
      <c r="J43" s="37"/>
      <c r="K43" s="38"/>
      <c r="L43" s="38"/>
      <c r="M43" s="38"/>
      <c r="N43" s="38"/>
      <c r="O43" s="38"/>
      <c r="P43" s="34" t="s">
        <v>133</v>
      </c>
      <c r="Q43" s="35"/>
      <c r="R43" s="22"/>
      <c r="S43" s="45"/>
      <c r="T43" s="45"/>
      <c r="U43" s="22"/>
      <c r="V43" s="22"/>
      <c r="W43" s="22"/>
      <c r="X43" s="22"/>
      <c r="Y43" s="22"/>
      <c r="Z43" s="29"/>
      <c r="AA43" s="49"/>
      <c r="AD43" s="13" t="str">
        <f>IF(COUNTIF(AD44:AD45,"-")=COUNTA(AD44:AD45),"-",SUM(AD44:AD45))</f>
        <v>-</v>
      </c>
    </row>
    <row r="44" spans="1:30" ht="14.65" customHeight="1" x14ac:dyDescent="0.15">
      <c r="A44" s="12" t="s">
        <v>202</v>
      </c>
      <c r="D44" s="33"/>
      <c r="E44" s="27"/>
      <c r="F44" s="27"/>
      <c r="G44" s="27" t="s">
        <v>203</v>
      </c>
      <c r="H44" s="27"/>
      <c r="I44" s="27"/>
      <c r="J44" s="27"/>
      <c r="K44" s="22"/>
      <c r="L44" s="22"/>
      <c r="M44" s="22"/>
      <c r="N44" s="22"/>
      <c r="O44" s="22"/>
      <c r="P44" s="34" t="s">
        <v>188</v>
      </c>
      <c r="Q44" s="35"/>
      <c r="R44" s="22"/>
      <c r="S44" s="45"/>
      <c r="T44" s="45"/>
      <c r="U44" s="22"/>
      <c r="V44" s="22"/>
      <c r="W44" s="22"/>
      <c r="X44" s="22"/>
      <c r="Y44" s="22"/>
      <c r="Z44" s="29"/>
      <c r="AA44" s="49"/>
      <c r="AD44" s="13" t="s">
        <v>133</v>
      </c>
    </row>
    <row r="45" spans="1:30" ht="14.65" customHeight="1" x14ac:dyDescent="0.15">
      <c r="A45" s="12" t="s">
        <v>204</v>
      </c>
      <c r="D45" s="33"/>
      <c r="E45" s="27"/>
      <c r="F45" s="27"/>
      <c r="G45" s="27" t="s">
        <v>137</v>
      </c>
      <c r="H45" s="27"/>
      <c r="I45" s="27"/>
      <c r="J45" s="27"/>
      <c r="K45" s="22"/>
      <c r="L45" s="22"/>
      <c r="M45" s="22"/>
      <c r="N45" s="22"/>
      <c r="O45" s="22"/>
      <c r="P45" s="34" t="s">
        <v>188</v>
      </c>
      <c r="Q45" s="35"/>
      <c r="R45" s="22"/>
      <c r="S45" s="45"/>
      <c r="T45" s="45"/>
      <c r="U45" s="22"/>
      <c r="V45" s="22"/>
      <c r="W45" s="22"/>
      <c r="X45" s="22"/>
      <c r="Y45" s="22"/>
      <c r="Z45" s="29"/>
      <c r="AA45" s="49"/>
      <c r="AD45" s="13" t="s">
        <v>133</v>
      </c>
    </row>
    <row r="46" spans="1:30" ht="14.65" customHeight="1" x14ac:dyDescent="0.15">
      <c r="A46" s="12" t="s">
        <v>205</v>
      </c>
      <c r="D46" s="33"/>
      <c r="E46" s="27"/>
      <c r="F46" s="27" t="s">
        <v>206</v>
      </c>
      <c r="G46" s="27"/>
      <c r="H46" s="27"/>
      <c r="I46" s="27"/>
      <c r="J46" s="27"/>
      <c r="K46" s="27"/>
      <c r="L46" s="22"/>
      <c r="M46" s="22"/>
      <c r="N46" s="22"/>
      <c r="O46" s="22"/>
      <c r="P46" s="34">
        <v>1460934464</v>
      </c>
      <c r="Q46" s="35"/>
      <c r="R46" s="22"/>
      <c r="S46" s="45"/>
      <c r="T46" s="45"/>
      <c r="U46" s="22"/>
      <c r="V46" s="22"/>
      <c r="W46" s="22"/>
      <c r="X46" s="22"/>
      <c r="Y46" s="22"/>
      <c r="Z46" s="29"/>
      <c r="AA46" s="49"/>
      <c r="AD46" s="13">
        <f>IF(COUNTIF(AD47:AD58,"-")=COUNTA(AD47:AD58),"-",SUM(AD47,AD51:AD54,AD57:AD58))</f>
        <v>1460934464</v>
      </c>
    </row>
    <row r="47" spans="1:30" ht="14.65" customHeight="1" x14ac:dyDescent="0.15">
      <c r="A47" s="12" t="s">
        <v>207</v>
      </c>
      <c r="D47" s="33"/>
      <c r="E47" s="27"/>
      <c r="F47" s="27"/>
      <c r="G47" s="27" t="s">
        <v>208</v>
      </c>
      <c r="H47" s="27"/>
      <c r="I47" s="27"/>
      <c r="J47" s="27"/>
      <c r="K47" s="27"/>
      <c r="L47" s="22"/>
      <c r="M47" s="22"/>
      <c r="N47" s="22"/>
      <c r="O47" s="22"/>
      <c r="P47" s="34" t="s">
        <v>133</v>
      </c>
      <c r="Q47" s="35"/>
      <c r="R47" s="22"/>
      <c r="S47" s="45"/>
      <c r="T47" s="45"/>
      <c r="U47" s="22"/>
      <c r="V47" s="22"/>
      <c r="W47" s="22"/>
      <c r="X47" s="22"/>
      <c r="Y47" s="22"/>
      <c r="Z47" s="29"/>
      <c r="AA47" s="49"/>
      <c r="AD47" s="13" t="str">
        <f>IF(COUNTIF(AD48:AD50,"-")=COUNTA(AD48:AD50),"-",SUM(AD48:AD50))</f>
        <v>-</v>
      </c>
    </row>
    <row r="48" spans="1:30" ht="14.65" customHeight="1" x14ac:dyDescent="0.15">
      <c r="A48" s="12" t="s">
        <v>209</v>
      </c>
      <c r="D48" s="33"/>
      <c r="E48" s="27"/>
      <c r="F48" s="27"/>
      <c r="G48" s="27"/>
      <c r="H48" s="27" t="s">
        <v>210</v>
      </c>
      <c r="I48" s="27"/>
      <c r="J48" s="27"/>
      <c r="K48" s="27"/>
      <c r="L48" s="22"/>
      <c r="M48" s="22"/>
      <c r="N48" s="22"/>
      <c r="O48" s="22"/>
      <c r="P48" s="34" t="s">
        <v>188</v>
      </c>
      <c r="Q48" s="35"/>
      <c r="R48" s="22"/>
      <c r="S48" s="45"/>
      <c r="T48" s="45"/>
      <c r="U48" s="22"/>
      <c r="V48" s="22"/>
      <c r="W48" s="22"/>
      <c r="X48" s="22"/>
      <c r="Y48" s="22"/>
      <c r="Z48" s="29"/>
      <c r="AA48" s="49"/>
      <c r="AD48" s="13" t="s">
        <v>133</v>
      </c>
    </row>
    <row r="49" spans="1:30" ht="14.65" customHeight="1" x14ac:dyDescent="0.15">
      <c r="A49" s="12" t="s">
        <v>211</v>
      </c>
      <c r="D49" s="33"/>
      <c r="E49" s="27"/>
      <c r="F49" s="27"/>
      <c r="G49" s="27"/>
      <c r="H49" s="27" t="s">
        <v>212</v>
      </c>
      <c r="I49" s="27"/>
      <c r="J49" s="27"/>
      <c r="K49" s="27"/>
      <c r="L49" s="22"/>
      <c r="M49" s="22"/>
      <c r="N49" s="22"/>
      <c r="O49" s="22"/>
      <c r="P49" s="34" t="s">
        <v>188</v>
      </c>
      <c r="Q49" s="35"/>
      <c r="R49" s="22"/>
      <c r="S49" s="45"/>
      <c r="T49" s="45"/>
      <c r="U49" s="22"/>
      <c r="V49" s="22"/>
      <c r="W49" s="22"/>
      <c r="X49" s="22"/>
      <c r="Y49" s="22"/>
      <c r="Z49" s="29"/>
      <c r="AA49" s="49"/>
      <c r="AD49" s="13" t="s">
        <v>133</v>
      </c>
    </row>
    <row r="50" spans="1:30" ht="14.65" customHeight="1" x14ac:dyDescent="0.15">
      <c r="A50" s="12" t="s">
        <v>213</v>
      </c>
      <c r="D50" s="33"/>
      <c r="E50" s="27"/>
      <c r="F50" s="27"/>
      <c r="G50" s="27"/>
      <c r="H50" s="27" t="s">
        <v>137</v>
      </c>
      <c r="I50" s="27"/>
      <c r="J50" s="27"/>
      <c r="K50" s="27"/>
      <c r="L50" s="22"/>
      <c r="M50" s="22"/>
      <c r="N50" s="22"/>
      <c r="O50" s="22"/>
      <c r="P50" s="34" t="s">
        <v>188</v>
      </c>
      <c r="Q50" s="35"/>
      <c r="R50" s="22"/>
      <c r="S50" s="45"/>
      <c r="T50" s="45"/>
      <c r="U50" s="22"/>
      <c r="V50" s="22"/>
      <c r="W50" s="22"/>
      <c r="X50" s="22"/>
      <c r="Y50" s="22"/>
      <c r="Z50" s="29"/>
      <c r="AA50" s="49"/>
      <c r="AD50" s="13" t="s">
        <v>133</v>
      </c>
    </row>
    <row r="51" spans="1:30" ht="14.65" customHeight="1" x14ac:dyDescent="0.15">
      <c r="A51" s="12" t="s">
        <v>214</v>
      </c>
      <c r="D51" s="33"/>
      <c r="E51" s="27"/>
      <c r="F51" s="27"/>
      <c r="G51" s="27" t="s">
        <v>215</v>
      </c>
      <c r="H51" s="27"/>
      <c r="I51" s="27"/>
      <c r="J51" s="27"/>
      <c r="K51" s="27"/>
      <c r="L51" s="22"/>
      <c r="M51" s="22"/>
      <c r="N51" s="22"/>
      <c r="O51" s="22"/>
      <c r="P51" s="34" t="s">
        <v>188</v>
      </c>
      <c r="Q51" s="35"/>
      <c r="R51" s="22"/>
      <c r="S51" s="45"/>
      <c r="T51" s="45"/>
      <c r="U51" s="22"/>
      <c r="V51" s="22"/>
      <c r="W51" s="22"/>
      <c r="X51" s="22"/>
      <c r="Y51" s="22"/>
      <c r="Z51" s="29"/>
      <c r="AA51" s="49"/>
      <c r="AD51" s="13" t="s">
        <v>133</v>
      </c>
    </row>
    <row r="52" spans="1:30" ht="14.65" customHeight="1" x14ac:dyDescent="0.15">
      <c r="A52" s="12" t="s">
        <v>216</v>
      </c>
      <c r="D52" s="33"/>
      <c r="E52" s="27"/>
      <c r="F52" s="27"/>
      <c r="G52" s="27" t="s">
        <v>217</v>
      </c>
      <c r="H52" s="27"/>
      <c r="I52" s="27"/>
      <c r="J52" s="27"/>
      <c r="K52" s="22"/>
      <c r="L52" s="22"/>
      <c r="M52" s="22"/>
      <c r="N52" s="22"/>
      <c r="O52" s="22"/>
      <c r="P52" s="34" t="s">
        <v>188</v>
      </c>
      <c r="Q52" s="35"/>
      <c r="R52" s="22"/>
      <c r="S52" s="45"/>
      <c r="T52" s="45"/>
      <c r="U52" s="22"/>
      <c r="V52" s="22"/>
      <c r="W52" s="22"/>
      <c r="X52" s="22"/>
      <c r="Y52" s="22"/>
      <c r="Z52" s="29"/>
      <c r="AA52" s="49"/>
      <c r="AD52" s="13" t="s">
        <v>133</v>
      </c>
    </row>
    <row r="53" spans="1:30" ht="14.65" customHeight="1" x14ac:dyDescent="0.15">
      <c r="A53" s="12" t="s">
        <v>218</v>
      </c>
      <c r="D53" s="33"/>
      <c r="E53" s="27"/>
      <c r="F53" s="27"/>
      <c r="G53" s="27" t="s">
        <v>219</v>
      </c>
      <c r="H53" s="27"/>
      <c r="I53" s="27"/>
      <c r="J53" s="27"/>
      <c r="K53" s="22"/>
      <c r="L53" s="22"/>
      <c r="M53" s="22"/>
      <c r="N53" s="22"/>
      <c r="O53" s="22"/>
      <c r="P53" s="34" t="s">
        <v>188</v>
      </c>
      <c r="Q53" s="35"/>
      <c r="R53" s="22"/>
      <c r="S53" s="45"/>
      <c r="T53" s="45"/>
      <c r="U53" s="22"/>
      <c r="V53" s="22"/>
      <c r="W53" s="22"/>
      <c r="X53" s="22"/>
      <c r="Y53" s="22"/>
      <c r="Z53" s="29"/>
      <c r="AA53" s="49"/>
      <c r="AD53" s="13" t="s">
        <v>133</v>
      </c>
    </row>
    <row r="54" spans="1:30" ht="14.65" customHeight="1" x14ac:dyDescent="0.15">
      <c r="A54" s="12" t="s">
        <v>220</v>
      </c>
      <c r="D54" s="33"/>
      <c r="E54" s="27"/>
      <c r="F54" s="27"/>
      <c r="G54" s="27" t="s">
        <v>221</v>
      </c>
      <c r="H54" s="27"/>
      <c r="I54" s="27"/>
      <c r="J54" s="27"/>
      <c r="K54" s="22"/>
      <c r="L54" s="22"/>
      <c r="M54" s="22"/>
      <c r="N54" s="22"/>
      <c r="O54" s="22"/>
      <c r="P54" s="34">
        <v>1460934464</v>
      </c>
      <c r="Q54" s="35"/>
      <c r="R54" s="22"/>
      <c r="S54" s="45"/>
      <c r="T54" s="45"/>
      <c r="U54" s="22"/>
      <c r="V54" s="22"/>
      <c r="W54" s="22"/>
      <c r="X54" s="22"/>
      <c r="Y54" s="22"/>
      <c r="Z54" s="29"/>
      <c r="AA54" s="49"/>
      <c r="AD54" s="13">
        <f>IF(COUNTIF(AD55:AD56,"-")=COUNTA(AD55:AD56),"-",SUM(AD55:AD56))</f>
        <v>1460934464</v>
      </c>
    </row>
    <row r="55" spans="1:30" ht="14.65" customHeight="1" x14ac:dyDescent="0.15">
      <c r="A55" s="12" t="s">
        <v>222</v>
      </c>
      <c r="D55" s="33"/>
      <c r="E55" s="27"/>
      <c r="F55" s="27"/>
      <c r="G55" s="27"/>
      <c r="H55" s="27" t="s">
        <v>223</v>
      </c>
      <c r="I55" s="27"/>
      <c r="J55" s="27"/>
      <c r="K55" s="22"/>
      <c r="L55" s="22"/>
      <c r="M55" s="22"/>
      <c r="N55" s="22"/>
      <c r="O55" s="22"/>
      <c r="P55" s="34">
        <v>25328630</v>
      </c>
      <c r="Q55" s="35"/>
      <c r="R55" s="22"/>
      <c r="S55" s="45"/>
      <c r="T55" s="45"/>
      <c r="U55" s="22"/>
      <c r="V55" s="22"/>
      <c r="W55" s="22"/>
      <c r="X55" s="22"/>
      <c r="Y55" s="22"/>
      <c r="Z55" s="29"/>
      <c r="AA55" s="49"/>
      <c r="AD55" s="13">
        <v>25328630</v>
      </c>
    </row>
    <row r="56" spans="1:30" ht="14.65" customHeight="1" x14ac:dyDescent="0.15">
      <c r="A56" s="12" t="s">
        <v>224</v>
      </c>
      <c r="D56" s="33"/>
      <c r="E56" s="22"/>
      <c r="F56" s="27"/>
      <c r="G56" s="27"/>
      <c r="H56" s="27" t="s">
        <v>137</v>
      </c>
      <c r="I56" s="27"/>
      <c r="J56" s="27"/>
      <c r="K56" s="22"/>
      <c r="L56" s="22"/>
      <c r="M56" s="22"/>
      <c r="N56" s="22"/>
      <c r="O56" s="22"/>
      <c r="P56" s="34">
        <v>1435605834</v>
      </c>
      <c r="Q56" s="35"/>
      <c r="R56" s="22"/>
      <c r="S56" s="45"/>
      <c r="T56" s="45"/>
      <c r="U56" s="22"/>
      <c r="V56" s="22"/>
      <c r="W56" s="22"/>
      <c r="X56" s="22"/>
      <c r="Y56" s="22"/>
      <c r="Z56" s="29"/>
      <c r="AA56" s="49"/>
      <c r="AD56" s="13">
        <v>1435605834</v>
      </c>
    </row>
    <row r="57" spans="1:30" ht="14.65" customHeight="1" x14ac:dyDescent="0.15">
      <c r="A57" s="12" t="s">
        <v>225</v>
      </c>
      <c r="D57" s="33"/>
      <c r="E57" s="22"/>
      <c r="F57" s="27"/>
      <c r="G57" s="27" t="s">
        <v>137</v>
      </c>
      <c r="H57" s="27"/>
      <c r="I57" s="27"/>
      <c r="J57" s="27"/>
      <c r="K57" s="22"/>
      <c r="L57" s="22"/>
      <c r="M57" s="22"/>
      <c r="N57" s="22"/>
      <c r="O57" s="22"/>
      <c r="P57" s="34" t="s">
        <v>188</v>
      </c>
      <c r="Q57" s="35"/>
      <c r="R57" s="22"/>
      <c r="S57" s="45"/>
      <c r="T57" s="45"/>
      <c r="U57" s="22"/>
      <c r="V57" s="22"/>
      <c r="W57" s="22"/>
      <c r="X57" s="22"/>
      <c r="Y57" s="22"/>
      <c r="Z57" s="29"/>
      <c r="AA57" s="49"/>
      <c r="AD57" s="13" t="s">
        <v>133</v>
      </c>
    </row>
    <row r="58" spans="1:30" ht="14.65" customHeight="1" x14ac:dyDescent="0.15">
      <c r="A58" s="12" t="s">
        <v>226</v>
      </c>
      <c r="D58" s="33"/>
      <c r="E58" s="22"/>
      <c r="F58" s="27"/>
      <c r="G58" s="27" t="s">
        <v>227</v>
      </c>
      <c r="H58" s="27"/>
      <c r="I58" s="27"/>
      <c r="J58" s="27"/>
      <c r="K58" s="22"/>
      <c r="L58" s="22"/>
      <c r="M58" s="22"/>
      <c r="N58" s="22"/>
      <c r="O58" s="22"/>
      <c r="P58" s="34" t="s">
        <v>188</v>
      </c>
      <c r="Q58" s="35"/>
      <c r="R58" s="22"/>
      <c r="S58" s="45"/>
      <c r="T58" s="45"/>
      <c r="U58" s="22"/>
      <c r="V58" s="22"/>
      <c r="W58" s="22"/>
      <c r="X58" s="22"/>
      <c r="Y58" s="22"/>
      <c r="Z58" s="29"/>
      <c r="AA58" s="49"/>
      <c r="AD58" s="13" t="s">
        <v>133</v>
      </c>
    </row>
    <row r="59" spans="1:30" ht="14.65" customHeight="1" x14ac:dyDescent="0.15">
      <c r="A59" s="12" t="s">
        <v>228</v>
      </c>
      <c r="D59" s="33"/>
      <c r="E59" s="22" t="s">
        <v>229</v>
      </c>
      <c r="F59" s="27"/>
      <c r="G59" s="28"/>
      <c r="H59" s="28"/>
      <c r="I59" s="28"/>
      <c r="J59" s="22"/>
      <c r="K59" s="22"/>
      <c r="L59" s="22"/>
      <c r="M59" s="22"/>
      <c r="N59" s="22"/>
      <c r="O59" s="22"/>
      <c r="P59" s="34">
        <v>229419481</v>
      </c>
      <c r="Q59" s="35"/>
      <c r="R59" s="22"/>
      <c r="S59" s="45"/>
      <c r="T59" s="45"/>
      <c r="U59" s="22"/>
      <c r="V59" s="22"/>
      <c r="W59" s="22"/>
      <c r="X59" s="22"/>
      <c r="Y59" s="22"/>
      <c r="Z59" s="29"/>
      <c r="AA59" s="49"/>
      <c r="AD59" s="13">
        <f>IF(COUNTIF(AD60:AD68,"-")=COUNTA(AD60:AD68),"-",SUM(AD60:AD63,AD66:AD68))</f>
        <v>229419481</v>
      </c>
    </row>
    <row r="60" spans="1:30" ht="14.65" customHeight="1" x14ac:dyDescent="0.15">
      <c r="A60" s="12" t="s">
        <v>230</v>
      </c>
      <c r="D60" s="33"/>
      <c r="E60" s="22"/>
      <c r="F60" s="27" t="s">
        <v>231</v>
      </c>
      <c r="G60" s="28"/>
      <c r="H60" s="28"/>
      <c r="I60" s="28"/>
      <c r="J60" s="22"/>
      <c r="K60" s="22"/>
      <c r="L60" s="22"/>
      <c r="M60" s="22"/>
      <c r="N60" s="22"/>
      <c r="O60" s="22"/>
      <c r="P60" s="34">
        <v>229419481</v>
      </c>
      <c r="Q60" s="35"/>
      <c r="R60" s="22"/>
      <c r="S60" s="45"/>
      <c r="T60" s="45"/>
      <c r="U60" s="22"/>
      <c r="V60" s="22"/>
      <c r="W60" s="22"/>
      <c r="X60" s="22"/>
      <c r="Y60" s="22"/>
      <c r="Z60" s="29"/>
      <c r="AA60" s="49"/>
      <c r="AD60" s="13">
        <v>229419481</v>
      </c>
    </row>
    <row r="61" spans="1:30" ht="14.65" customHeight="1" x14ac:dyDescent="0.15">
      <c r="A61" s="12" t="s">
        <v>232</v>
      </c>
      <c r="D61" s="33"/>
      <c r="E61" s="22"/>
      <c r="F61" s="27" t="s">
        <v>233</v>
      </c>
      <c r="G61" s="27"/>
      <c r="H61" s="37"/>
      <c r="I61" s="27"/>
      <c r="J61" s="27"/>
      <c r="K61" s="22"/>
      <c r="L61" s="22"/>
      <c r="M61" s="22"/>
      <c r="N61" s="22"/>
      <c r="O61" s="22"/>
      <c r="P61" s="34" t="s">
        <v>188</v>
      </c>
      <c r="Q61" s="35"/>
      <c r="R61" s="22"/>
      <c r="S61" s="45"/>
      <c r="T61" s="45"/>
      <c r="U61" s="22"/>
      <c r="V61" s="22"/>
      <c r="W61" s="22"/>
      <c r="X61" s="22"/>
      <c r="Y61" s="22"/>
      <c r="Z61" s="29"/>
      <c r="AA61" s="49"/>
      <c r="AD61" s="13" t="s">
        <v>133</v>
      </c>
    </row>
    <row r="62" spans="1:30" ht="14.65" customHeight="1" x14ac:dyDescent="0.15">
      <c r="A62" s="12">
        <v>1500000</v>
      </c>
      <c r="D62" s="33"/>
      <c r="E62" s="22"/>
      <c r="F62" s="27" t="s">
        <v>234</v>
      </c>
      <c r="G62" s="27"/>
      <c r="H62" s="27"/>
      <c r="I62" s="27"/>
      <c r="J62" s="27"/>
      <c r="K62" s="22"/>
      <c r="L62" s="22"/>
      <c r="M62" s="22"/>
      <c r="N62" s="22"/>
      <c r="O62" s="22"/>
      <c r="P62" s="34" t="s">
        <v>188</v>
      </c>
      <c r="Q62" s="35"/>
      <c r="R62" s="22"/>
      <c r="S62" s="45"/>
      <c r="T62" s="45"/>
      <c r="U62" s="22"/>
      <c r="V62" s="22"/>
      <c r="W62" s="22"/>
      <c r="X62" s="22"/>
      <c r="Y62" s="22"/>
      <c r="Z62" s="29"/>
      <c r="AA62" s="49"/>
      <c r="AD62" s="13" t="s">
        <v>133</v>
      </c>
    </row>
    <row r="63" spans="1:30" ht="14.65" customHeight="1" x14ac:dyDescent="0.15">
      <c r="A63" s="12" t="s">
        <v>235</v>
      </c>
      <c r="D63" s="33"/>
      <c r="E63" s="27"/>
      <c r="F63" s="27" t="s">
        <v>221</v>
      </c>
      <c r="G63" s="27"/>
      <c r="H63" s="37"/>
      <c r="I63" s="27"/>
      <c r="J63" s="27"/>
      <c r="K63" s="22"/>
      <c r="L63" s="22"/>
      <c r="M63" s="22"/>
      <c r="N63" s="22"/>
      <c r="O63" s="22"/>
      <c r="P63" s="34" t="s">
        <v>133</v>
      </c>
      <c r="Q63" s="35"/>
      <c r="R63" s="22"/>
      <c r="S63" s="45"/>
      <c r="T63" s="45"/>
      <c r="U63" s="22"/>
      <c r="V63" s="22"/>
      <c r="W63" s="22"/>
      <c r="X63" s="22"/>
      <c r="Y63" s="22"/>
      <c r="Z63" s="29"/>
      <c r="AA63" s="49"/>
      <c r="AD63" s="13" t="str">
        <f>IF(COUNTIF(AD64:AD65,"-")=COUNTA(AD64:AD65),"-",SUM(AD64:AD65))</f>
        <v>-</v>
      </c>
    </row>
    <row r="64" spans="1:30" ht="14.65" customHeight="1" x14ac:dyDescent="0.15">
      <c r="A64" s="12" t="s">
        <v>236</v>
      </c>
      <c r="D64" s="33"/>
      <c r="E64" s="27"/>
      <c r="F64" s="27"/>
      <c r="G64" s="27" t="s">
        <v>237</v>
      </c>
      <c r="H64" s="27"/>
      <c r="I64" s="27"/>
      <c r="J64" s="27"/>
      <c r="K64" s="22"/>
      <c r="L64" s="22"/>
      <c r="M64" s="22"/>
      <c r="N64" s="22"/>
      <c r="O64" s="22"/>
      <c r="P64" s="34" t="s">
        <v>188</v>
      </c>
      <c r="Q64" s="35"/>
      <c r="R64" s="22"/>
      <c r="S64" s="45"/>
      <c r="T64" s="45"/>
      <c r="U64" s="22"/>
      <c r="V64" s="22"/>
      <c r="W64" s="22"/>
      <c r="X64" s="22"/>
      <c r="Y64" s="22"/>
      <c r="Z64" s="29"/>
      <c r="AA64" s="49"/>
      <c r="AD64" s="13" t="s">
        <v>133</v>
      </c>
    </row>
    <row r="65" spans="1:31" ht="14.65" customHeight="1" x14ac:dyDescent="0.15">
      <c r="A65" s="12" t="s">
        <v>238</v>
      </c>
      <c r="D65" s="33"/>
      <c r="E65" s="27"/>
      <c r="F65" s="27"/>
      <c r="G65" s="27" t="s">
        <v>223</v>
      </c>
      <c r="H65" s="27"/>
      <c r="I65" s="27"/>
      <c r="J65" s="27"/>
      <c r="K65" s="22"/>
      <c r="L65" s="22"/>
      <c r="M65" s="22"/>
      <c r="N65" s="22"/>
      <c r="O65" s="22"/>
      <c r="P65" s="34" t="s">
        <v>188</v>
      </c>
      <c r="Q65" s="35"/>
      <c r="R65" s="22"/>
      <c r="S65" s="45"/>
      <c r="T65" s="45"/>
      <c r="U65" s="22"/>
      <c r="V65" s="22"/>
      <c r="W65" s="22"/>
      <c r="X65" s="22"/>
      <c r="Y65" s="22"/>
      <c r="Z65" s="29"/>
      <c r="AA65" s="49"/>
      <c r="AD65" s="13" t="s">
        <v>133</v>
      </c>
    </row>
    <row r="66" spans="1:31" ht="14.65" customHeight="1" x14ac:dyDescent="0.15">
      <c r="A66" s="12" t="s">
        <v>239</v>
      </c>
      <c r="D66" s="33"/>
      <c r="E66" s="27"/>
      <c r="F66" s="27" t="s">
        <v>240</v>
      </c>
      <c r="G66" s="27"/>
      <c r="H66" s="27"/>
      <c r="I66" s="27"/>
      <c r="J66" s="27"/>
      <c r="K66" s="22"/>
      <c r="L66" s="22"/>
      <c r="M66" s="22"/>
      <c r="N66" s="22"/>
      <c r="O66" s="22"/>
      <c r="P66" s="34" t="s">
        <v>188</v>
      </c>
      <c r="Q66" s="35"/>
      <c r="R66" s="22"/>
      <c r="S66" s="45"/>
      <c r="T66" s="45"/>
      <c r="U66" s="22"/>
      <c r="V66" s="22"/>
      <c r="W66" s="22"/>
      <c r="X66" s="22"/>
      <c r="Y66" s="22"/>
      <c r="Z66" s="29"/>
      <c r="AA66" s="49"/>
      <c r="AD66" s="13" t="s">
        <v>133</v>
      </c>
    </row>
    <row r="67" spans="1:31" ht="14.65" customHeight="1" x14ac:dyDescent="0.15">
      <c r="A67" s="12" t="s">
        <v>241</v>
      </c>
      <c r="D67" s="33"/>
      <c r="E67" s="27"/>
      <c r="F67" s="27" t="s">
        <v>137</v>
      </c>
      <c r="G67" s="27"/>
      <c r="H67" s="37"/>
      <c r="I67" s="27"/>
      <c r="J67" s="27"/>
      <c r="K67" s="22"/>
      <c r="L67" s="22"/>
      <c r="M67" s="22"/>
      <c r="N67" s="22"/>
      <c r="O67" s="22"/>
      <c r="P67" s="34">
        <v>0</v>
      </c>
      <c r="Q67" s="35"/>
      <c r="R67" s="22"/>
      <c r="S67" s="45"/>
      <c r="T67" s="45"/>
      <c r="U67" s="22"/>
      <c r="V67" s="22"/>
      <c r="W67" s="22"/>
      <c r="X67" s="22"/>
      <c r="Y67" s="22"/>
      <c r="Z67" s="29"/>
      <c r="AA67" s="49"/>
      <c r="AD67" s="13">
        <v>0</v>
      </c>
    </row>
    <row r="68" spans="1:31" ht="14.65" customHeight="1" thickBot="1" x14ac:dyDescent="0.2">
      <c r="A68" s="12" t="s">
        <v>242</v>
      </c>
      <c r="B68" s="12" t="s">
        <v>243</v>
      </c>
      <c r="D68" s="33"/>
      <c r="E68" s="27"/>
      <c r="F68" s="22" t="s">
        <v>227</v>
      </c>
      <c r="G68" s="27"/>
      <c r="H68" s="27"/>
      <c r="I68" s="27"/>
      <c r="J68" s="27"/>
      <c r="K68" s="22"/>
      <c r="L68" s="22"/>
      <c r="M68" s="22"/>
      <c r="N68" s="22"/>
      <c r="O68" s="22"/>
      <c r="P68" s="34" t="s">
        <v>188</v>
      </c>
      <c r="Q68" s="35"/>
      <c r="R68" s="420" t="s">
        <v>244</v>
      </c>
      <c r="S68" s="421"/>
      <c r="T68" s="421"/>
      <c r="U68" s="422"/>
      <c r="V68" s="422"/>
      <c r="W68" s="422"/>
      <c r="X68" s="422"/>
      <c r="Y68" s="423"/>
      <c r="Z68" s="50">
        <v>3512998442</v>
      </c>
      <c r="AA68" s="51"/>
      <c r="AD68" s="13" t="s">
        <v>133</v>
      </c>
      <c r="AE68" s="13" t="e">
        <f>IF(AND(AE31="-",AE32="-",#REF!="-"),"-",SUM(AE31,AE32,#REF!))</f>
        <v>#REF!</v>
      </c>
    </row>
    <row r="69" spans="1:31" ht="14.65" customHeight="1" thickBot="1" x14ac:dyDescent="0.2">
      <c r="A69" s="12" t="s">
        <v>245</v>
      </c>
      <c r="B69" s="12" t="s">
        <v>246</v>
      </c>
      <c r="D69" s="424" t="s">
        <v>247</v>
      </c>
      <c r="E69" s="425"/>
      <c r="F69" s="425"/>
      <c r="G69" s="425"/>
      <c r="H69" s="425"/>
      <c r="I69" s="425"/>
      <c r="J69" s="425"/>
      <c r="K69" s="425"/>
      <c r="L69" s="425"/>
      <c r="M69" s="425"/>
      <c r="N69" s="425"/>
      <c r="O69" s="426"/>
      <c r="P69" s="52">
        <v>6659208345</v>
      </c>
      <c r="Q69" s="53"/>
      <c r="R69" s="427" t="s">
        <v>248</v>
      </c>
      <c r="S69" s="428"/>
      <c r="T69" s="428"/>
      <c r="U69" s="429"/>
      <c r="V69" s="429"/>
      <c r="W69" s="429"/>
      <c r="X69" s="429"/>
      <c r="Y69" s="430"/>
      <c r="Z69" s="52">
        <v>6659208345</v>
      </c>
      <c r="AA69" s="54"/>
      <c r="AD69" s="13" t="e">
        <f>IF(AND(AD14="-",AD59="-",#REF!="-"),"-",SUM(AD14,AD59,#REF!))</f>
        <v>#REF!</v>
      </c>
      <c r="AE69" s="13" t="e">
        <f>IF(AND(AE29="-",AE68="-"),"-",SUM(AE29,AE68))</f>
        <v>#REF!</v>
      </c>
    </row>
    <row r="70" spans="1:31" ht="14.65" customHeight="1" x14ac:dyDescent="0.15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Z70" s="22"/>
      <c r="AA70" s="22"/>
    </row>
    <row r="71" spans="1:31" ht="14.65" customHeight="1" x14ac:dyDescent="0.15">
      <c r="D71" s="25"/>
      <c r="E71" s="55" t="s">
        <v>249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Z71" s="21"/>
      <c r="AA71" s="21"/>
    </row>
    <row r="72" spans="1:31" ht="14.65" customHeight="1" x14ac:dyDescent="0.15"/>
    <row r="73" spans="1:31" ht="14.65" customHeight="1" x14ac:dyDescent="0.15"/>
    <row r="74" spans="1:31" ht="14.65" customHeight="1" x14ac:dyDescent="0.15"/>
    <row r="75" spans="1:31" ht="14.65" customHeight="1" x14ac:dyDescent="0.15"/>
    <row r="76" spans="1:31" ht="14.65" customHeight="1" x14ac:dyDescent="0.15"/>
    <row r="77" spans="1:31" ht="16.5" customHeight="1" x14ac:dyDescent="0.15"/>
    <row r="78" spans="1:31" ht="14.65" customHeight="1" x14ac:dyDescent="0.15"/>
    <row r="79" spans="1:31" ht="9.75" customHeight="1" x14ac:dyDescent="0.15"/>
    <row r="80" spans="1:31" ht="14.65" customHeight="1" x14ac:dyDescent="0.15"/>
  </sheetData>
  <mergeCells count="11"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3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24"/>
  <sheetViews>
    <sheetView showGridLines="0" zoomScaleNormal="100" zoomScaleSheetLayoutView="90" workbookViewId="0">
      <selection activeCell="B31" sqref="B31"/>
    </sheetView>
  </sheetViews>
  <sheetFormatPr defaultColWidth="9" defaultRowHeight="15" customHeight="1" x14ac:dyDescent="0.15"/>
  <cols>
    <col min="1" max="1" width="30.875" style="241" customWidth="1"/>
    <col min="2" max="3" width="25.625" style="241" customWidth="1"/>
    <col min="4" max="4" width="16.75" style="241" customWidth="1"/>
    <col min="5" max="5" width="16.625" style="241" customWidth="1"/>
    <col min="6" max="6" width="1.25" style="241" customWidth="1"/>
    <col min="7" max="16384" width="9" style="241"/>
  </cols>
  <sheetData>
    <row r="1" spans="1:5" ht="19.5" customHeight="1" x14ac:dyDescent="0.15">
      <c r="A1" s="262" t="s">
        <v>581</v>
      </c>
      <c r="B1" s="263"/>
      <c r="C1" s="225" t="s">
        <v>535</v>
      </c>
      <c r="D1" s="262"/>
    </row>
    <row r="2" spans="1:5" ht="19.5" customHeight="1" x14ac:dyDescent="0.15">
      <c r="A2" s="262"/>
      <c r="B2" s="263"/>
      <c r="C2" s="234" t="s">
        <v>484</v>
      </c>
      <c r="D2" s="262"/>
    </row>
    <row r="3" spans="1:5" ht="19.5" customHeight="1" x14ac:dyDescent="0.15">
      <c r="A3" s="264" t="s">
        <v>476</v>
      </c>
      <c r="B3" s="264" t="s">
        <v>477</v>
      </c>
      <c r="C3" s="265" t="s">
        <v>478</v>
      </c>
      <c r="D3" s="262"/>
    </row>
    <row r="4" spans="1:5" ht="19.5" customHeight="1" x14ac:dyDescent="0.15">
      <c r="A4" s="266" t="s">
        <v>11</v>
      </c>
      <c r="B4" s="267"/>
      <c r="C4" s="268"/>
    </row>
    <row r="5" spans="1:5" ht="19.5" customHeight="1" x14ac:dyDescent="0.15">
      <c r="A5" s="269" t="s">
        <v>12</v>
      </c>
      <c r="B5" s="270"/>
      <c r="C5" s="271"/>
    </row>
    <row r="6" spans="1:5" ht="19.5" customHeight="1" x14ac:dyDescent="0.15">
      <c r="A6" s="272" t="s">
        <v>446</v>
      </c>
      <c r="B6" s="402" t="s">
        <v>83</v>
      </c>
      <c r="C6" s="402" t="s">
        <v>83</v>
      </c>
    </row>
    <row r="7" spans="1:5" ht="19.5" customHeight="1" x14ac:dyDescent="0.15">
      <c r="A7" s="273"/>
      <c r="B7" s="402"/>
      <c r="C7" s="402"/>
    </row>
    <row r="8" spans="1:5" ht="19.5" customHeight="1" x14ac:dyDescent="0.15">
      <c r="A8" s="273"/>
      <c r="B8" s="402"/>
      <c r="C8" s="402"/>
    </row>
    <row r="9" spans="1:5" ht="19.5" customHeight="1" x14ac:dyDescent="0.15">
      <c r="A9" s="269" t="s">
        <v>474</v>
      </c>
      <c r="B9" s="403"/>
      <c r="C9" s="404"/>
      <c r="D9" s="242"/>
    </row>
    <row r="10" spans="1:5" ht="19.5" customHeight="1" x14ac:dyDescent="0.15">
      <c r="A10" s="272" t="s">
        <v>446</v>
      </c>
      <c r="B10" s="402" t="s">
        <v>83</v>
      </c>
      <c r="C10" s="402" t="s">
        <v>83</v>
      </c>
      <c r="D10" s="242"/>
    </row>
    <row r="11" spans="1:5" ht="19.5" customHeight="1" x14ac:dyDescent="0.15">
      <c r="A11" s="273"/>
      <c r="B11" s="402"/>
      <c r="C11" s="402"/>
    </row>
    <row r="12" spans="1:5" ht="19.5" customHeight="1" x14ac:dyDescent="0.15">
      <c r="A12" s="272"/>
      <c r="B12" s="402"/>
      <c r="C12" s="402"/>
      <c r="D12" s="242"/>
    </row>
    <row r="13" spans="1:5" ht="19.5" customHeight="1" thickBot="1" x14ac:dyDescent="0.2">
      <c r="A13" s="281" t="s">
        <v>64</v>
      </c>
      <c r="B13" s="282">
        <v>0</v>
      </c>
      <c r="C13" s="282">
        <v>0</v>
      </c>
      <c r="D13" s="242"/>
    </row>
    <row r="14" spans="1:5" ht="19.5" customHeight="1" thickTop="1" x14ac:dyDescent="0.15">
      <c r="A14" s="274" t="s">
        <v>13</v>
      </c>
      <c r="B14" s="275"/>
      <c r="C14" s="276"/>
    </row>
    <row r="15" spans="1:5" ht="19.5" customHeight="1" x14ac:dyDescent="0.15">
      <c r="A15" s="277" t="s">
        <v>475</v>
      </c>
      <c r="B15" s="278"/>
      <c r="C15" s="279"/>
      <c r="E15" s="280"/>
    </row>
    <row r="16" spans="1:5" ht="19.5" customHeight="1" x14ac:dyDescent="0.15">
      <c r="A16" s="284" t="s">
        <v>614</v>
      </c>
      <c r="B16" s="382">
        <v>8784418</v>
      </c>
      <c r="C16" s="382">
        <v>397658</v>
      </c>
    </row>
    <row r="17" spans="1:4" ht="19.5" customHeight="1" x14ac:dyDescent="0.15">
      <c r="A17" s="284" t="s">
        <v>615</v>
      </c>
      <c r="B17" s="382">
        <v>973100</v>
      </c>
      <c r="C17" s="382">
        <v>220049</v>
      </c>
    </row>
    <row r="18" spans="1:4" ht="19.5" customHeight="1" x14ac:dyDescent="0.15">
      <c r="A18" s="284" t="s">
        <v>616</v>
      </c>
      <c r="B18" s="382">
        <v>6767849</v>
      </c>
      <c r="C18" s="382">
        <v>479474</v>
      </c>
    </row>
    <row r="19" spans="1:4" ht="19.5" customHeight="1" x14ac:dyDescent="0.15">
      <c r="A19" s="284" t="s">
        <v>617</v>
      </c>
      <c r="B19" s="382">
        <v>3143278</v>
      </c>
      <c r="C19" s="382">
        <v>88163</v>
      </c>
    </row>
    <row r="20" spans="1:4" ht="19.5" customHeight="1" x14ac:dyDescent="0.15">
      <c r="A20" s="284" t="s">
        <v>618</v>
      </c>
      <c r="B20" s="382">
        <v>19500</v>
      </c>
      <c r="C20" s="382">
        <v>1356</v>
      </c>
    </row>
    <row r="21" spans="1:4" ht="19.5" customHeight="1" x14ac:dyDescent="0.15">
      <c r="A21" s="284" t="s">
        <v>619</v>
      </c>
      <c r="B21" s="382">
        <v>2026988</v>
      </c>
      <c r="C21" s="382">
        <v>88827</v>
      </c>
    </row>
    <row r="22" spans="1:4" ht="19.5" customHeight="1" x14ac:dyDescent="0.15">
      <c r="A22" s="284" t="s">
        <v>620</v>
      </c>
      <c r="B22" s="382">
        <v>450600</v>
      </c>
      <c r="C22" s="382">
        <v>111378</v>
      </c>
    </row>
    <row r="23" spans="1:4" ht="19.5" customHeight="1" thickBot="1" x14ac:dyDescent="0.2">
      <c r="A23" s="281" t="s">
        <v>64</v>
      </c>
      <c r="B23" s="383">
        <f>SUM(B16:B22)</f>
        <v>22165733</v>
      </c>
      <c r="C23" s="383">
        <f>SUM(C16:C22)</f>
        <v>1386905</v>
      </c>
      <c r="D23" s="242"/>
    </row>
    <row r="24" spans="1:4" ht="19.5" customHeight="1" thickTop="1" x14ac:dyDescent="0.15">
      <c r="A24" s="283" t="s">
        <v>5</v>
      </c>
      <c r="B24" s="384">
        <f>B23</f>
        <v>22165733</v>
      </c>
      <c r="C24" s="384">
        <f>C23</f>
        <v>1386905</v>
      </c>
      <c r="D24" s="242"/>
    </row>
  </sheetData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2"/>
  <sheetViews>
    <sheetView showGridLines="0" zoomScaleNormal="100" zoomScaleSheetLayoutView="90" workbookViewId="0">
      <selection activeCell="B31" sqref="B31"/>
    </sheetView>
  </sheetViews>
  <sheetFormatPr defaultColWidth="9" defaultRowHeight="15" customHeight="1" x14ac:dyDescent="0.15"/>
  <cols>
    <col min="1" max="3" width="25.375" style="241" customWidth="1"/>
    <col min="4" max="4" width="16.75" style="241" customWidth="1"/>
    <col min="5" max="5" width="16.625" style="241" customWidth="1"/>
    <col min="6" max="6" width="1.25" style="241" customWidth="1"/>
    <col min="7" max="16384" width="9" style="241"/>
  </cols>
  <sheetData>
    <row r="1" spans="1:4" ht="19.5" customHeight="1" x14ac:dyDescent="0.15">
      <c r="A1" s="262" t="s">
        <v>582</v>
      </c>
      <c r="B1" s="263"/>
      <c r="C1" s="225" t="s">
        <v>535</v>
      </c>
      <c r="D1" s="262"/>
    </row>
    <row r="2" spans="1:4" ht="19.5" customHeight="1" x14ac:dyDescent="0.15">
      <c r="A2" s="262"/>
      <c r="B2" s="263"/>
      <c r="C2" s="234" t="s">
        <v>484</v>
      </c>
      <c r="D2" s="262"/>
    </row>
    <row r="3" spans="1:4" ht="19.5" customHeight="1" x14ac:dyDescent="0.15">
      <c r="A3" s="264" t="s">
        <v>476</v>
      </c>
      <c r="B3" s="264" t="s">
        <v>477</v>
      </c>
      <c r="C3" s="265" t="s">
        <v>478</v>
      </c>
      <c r="D3" s="262"/>
    </row>
    <row r="4" spans="1:4" ht="19.5" customHeight="1" x14ac:dyDescent="0.15">
      <c r="A4" s="266" t="s">
        <v>11</v>
      </c>
      <c r="B4" s="267"/>
      <c r="C4" s="268"/>
    </row>
    <row r="5" spans="1:4" ht="19.5" customHeight="1" x14ac:dyDescent="0.15">
      <c r="A5" s="266" t="s">
        <v>12</v>
      </c>
      <c r="B5" s="267"/>
      <c r="C5" s="268"/>
    </row>
    <row r="6" spans="1:4" ht="19.5" customHeight="1" x14ac:dyDescent="0.15">
      <c r="A6" s="272" t="s">
        <v>446</v>
      </c>
      <c r="B6" s="402" t="s">
        <v>133</v>
      </c>
      <c r="C6" s="402" t="s">
        <v>133</v>
      </c>
    </row>
    <row r="7" spans="1:4" ht="19.5" customHeight="1" x14ac:dyDescent="0.15">
      <c r="A7" s="269" t="s">
        <v>474</v>
      </c>
      <c r="B7" s="403"/>
      <c r="C7" s="404"/>
      <c r="D7" s="242"/>
    </row>
    <row r="8" spans="1:4" ht="19.5" customHeight="1" x14ac:dyDescent="0.15">
      <c r="A8" s="272" t="s">
        <v>446</v>
      </c>
      <c r="B8" s="402" t="s">
        <v>133</v>
      </c>
      <c r="C8" s="402" t="s">
        <v>133</v>
      </c>
      <c r="D8" s="242"/>
    </row>
    <row r="9" spans="1:4" ht="19.5" customHeight="1" thickBot="1" x14ac:dyDescent="0.2">
      <c r="A9" s="281" t="s">
        <v>64</v>
      </c>
      <c r="B9" s="282"/>
      <c r="C9" s="282"/>
      <c r="D9" s="242"/>
    </row>
    <row r="10" spans="1:4" ht="19.5" customHeight="1" thickTop="1" x14ac:dyDescent="0.15">
      <c r="A10" s="274" t="s">
        <v>13</v>
      </c>
      <c r="B10" s="275"/>
      <c r="C10" s="276"/>
    </row>
    <row r="11" spans="1:4" ht="19.5" customHeight="1" x14ac:dyDescent="0.15">
      <c r="A11" s="277" t="s">
        <v>475</v>
      </c>
      <c r="B11" s="278"/>
      <c r="C11" s="279"/>
    </row>
    <row r="12" spans="1:4" ht="19.5" customHeight="1" x14ac:dyDescent="0.15">
      <c r="A12" s="273" t="s">
        <v>614</v>
      </c>
      <c r="B12" s="382">
        <v>2941531</v>
      </c>
      <c r="C12" s="382">
        <v>133159</v>
      </c>
    </row>
    <row r="13" spans="1:4" ht="19.5" customHeight="1" x14ac:dyDescent="0.15">
      <c r="A13" s="273" t="s">
        <v>615</v>
      </c>
      <c r="B13" s="382">
        <v>23900</v>
      </c>
      <c r="C13" s="382">
        <v>5405</v>
      </c>
    </row>
    <row r="14" spans="1:4" ht="19.5" customHeight="1" x14ac:dyDescent="0.15">
      <c r="A14" s="273" t="s">
        <v>621</v>
      </c>
      <c r="B14" s="382">
        <v>469400</v>
      </c>
      <c r="C14" s="382">
        <v>33255</v>
      </c>
    </row>
    <row r="15" spans="1:4" ht="19.5" customHeight="1" x14ac:dyDescent="0.15">
      <c r="A15" s="273" t="s">
        <v>617</v>
      </c>
      <c r="B15" s="382">
        <v>1287328</v>
      </c>
      <c r="C15" s="382">
        <v>36107</v>
      </c>
    </row>
    <row r="16" spans="1:4" ht="19.5" customHeight="1" x14ac:dyDescent="0.15">
      <c r="A16" s="273" t="s">
        <v>618</v>
      </c>
      <c r="B16" s="382">
        <v>9200</v>
      </c>
      <c r="C16" s="382">
        <v>640</v>
      </c>
    </row>
    <row r="17" spans="1:4" ht="19.5" customHeight="1" x14ac:dyDescent="0.15">
      <c r="A17" s="273" t="s">
        <v>619</v>
      </c>
      <c r="B17" s="382">
        <v>19700</v>
      </c>
      <c r="C17" s="382">
        <v>863</v>
      </c>
    </row>
    <row r="18" spans="1:4" ht="19.5" customHeight="1" x14ac:dyDescent="0.15">
      <c r="A18" s="273" t="s">
        <v>620</v>
      </c>
      <c r="B18" s="382">
        <v>354740</v>
      </c>
      <c r="C18" s="382">
        <v>87683</v>
      </c>
    </row>
    <row r="19" spans="1:4" ht="19.5" customHeight="1" x14ac:dyDescent="0.15">
      <c r="A19" s="273" t="s">
        <v>583</v>
      </c>
      <c r="B19" s="382">
        <v>8374453</v>
      </c>
      <c r="C19" s="382">
        <v>0</v>
      </c>
    </row>
    <row r="20" spans="1:4" ht="19.5" customHeight="1" x14ac:dyDescent="0.15">
      <c r="A20" s="273" t="s">
        <v>584</v>
      </c>
      <c r="B20" s="382">
        <v>21503591</v>
      </c>
      <c r="C20" s="382">
        <v>0</v>
      </c>
    </row>
    <row r="21" spans="1:4" ht="19.5" customHeight="1" thickBot="1" x14ac:dyDescent="0.2">
      <c r="A21" s="281" t="s">
        <v>64</v>
      </c>
      <c r="B21" s="383">
        <f>SUM(B12:B20)</f>
        <v>34983843</v>
      </c>
      <c r="C21" s="383">
        <f>SUM(C12:C20)</f>
        <v>297112</v>
      </c>
      <c r="D21" s="242"/>
    </row>
    <row r="22" spans="1:4" ht="19.5" customHeight="1" thickTop="1" x14ac:dyDescent="0.15">
      <c r="A22" s="283" t="s">
        <v>5</v>
      </c>
      <c r="B22" s="384">
        <f>B21</f>
        <v>34983843</v>
      </c>
      <c r="C22" s="384">
        <f>C21</f>
        <v>297112</v>
      </c>
      <c r="D22" s="242"/>
    </row>
  </sheetData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pageSetUpPr fitToPage="1"/>
  </sheetPr>
  <dimension ref="A1:K22"/>
  <sheetViews>
    <sheetView showGridLines="0" zoomScaleNormal="100" zoomScaleSheetLayoutView="100" zoomScalePageLayoutView="79" workbookViewId="0">
      <selection activeCell="B31" sqref="B31"/>
    </sheetView>
  </sheetViews>
  <sheetFormatPr defaultColWidth="9" defaultRowHeight="15" customHeight="1" x14ac:dyDescent="0.15"/>
  <cols>
    <col min="1" max="1" width="25.625" style="241" customWidth="1"/>
    <col min="2" max="11" width="14.625" style="241" customWidth="1"/>
    <col min="12" max="12" width="2.625" style="241" customWidth="1"/>
    <col min="13" max="13" width="5.375" style="241" customWidth="1"/>
    <col min="14" max="16384" width="9" style="241"/>
  </cols>
  <sheetData>
    <row r="1" spans="1:11" ht="19.5" customHeight="1" x14ac:dyDescent="0.15">
      <c r="A1" s="389" t="s">
        <v>585</v>
      </c>
      <c r="K1" s="225" t="s">
        <v>535</v>
      </c>
    </row>
    <row r="2" spans="1:11" ht="19.5" customHeight="1" x14ac:dyDescent="0.15">
      <c r="A2" s="262" t="s">
        <v>586</v>
      </c>
      <c r="B2" s="262"/>
      <c r="C2" s="262"/>
      <c r="D2" s="262"/>
      <c r="E2" s="262"/>
      <c r="F2" s="262"/>
      <c r="G2" s="262"/>
      <c r="H2" s="262"/>
      <c r="I2" s="262"/>
      <c r="J2" s="262"/>
      <c r="K2" s="254" t="s">
        <v>487</v>
      </c>
    </row>
    <row r="3" spans="1:11" ht="19.5" customHeight="1" x14ac:dyDescent="0.15">
      <c r="A3" s="506" t="s">
        <v>9</v>
      </c>
      <c r="B3" s="504" t="s">
        <v>14</v>
      </c>
      <c r="C3" s="285"/>
      <c r="D3" s="509" t="s">
        <v>15</v>
      </c>
      <c r="E3" s="506" t="s">
        <v>16</v>
      </c>
      <c r="F3" s="506" t="s">
        <v>17</v>
      </c>
      <c r="G3" s="506" t="s">
        <v>18</v>
      </c>
      <c r="H3" s="504" t="s">
        <v>19</v>
      </c>
      <c r="I3" s="286"/>
      <c r="J3" s="287"/>
      <c r="K3" s="506" t="s">
        <v>20</v>
      </c>
    </row>
    <row r="4" spans="1:11" ht="30" customHeight="1" x14ac:dyDescent="0.15">
      <c r="A4" s="508"/>
      <c r="B4" s="507"/>
      <c r="C4" s="288" t="s">
        <v>450</v>
      </c>
      <c r="D4" s="510"/>
      <c r="E4" s="507"/>
      <c r="F4" s="507"/>
      <c r="G4" s="507"/>
      <c r="H4" s="505"/>
      <c r="I4" s="289" t="s">
        <v>448</v>
      </c>
      <c r="J4" s="289" t="s">
        <v>449</v>
      </c>
      <c r="K4" s="507"/>
    </row>
    <row r="5" spans="1:11" ht="19.5" customHeight="1" x14ac:dyDescent="0.15">
      <c r="A5" s="501" t="s">
        <v>21</v>
      </c>
      <c r="B5" s="502"/>
      <c r="C5" s="502"/>
      <c r="D5" s="502"/>
      <c r="E5" s="502"/>
      <c r="F5" s="502"/>
      <c r="G5" s="502"/>
      <c r="H5" s="502"/>
      <c r="I5" s="502"/>
      <c r="J5" s="502"/>
      <c r="K5" s="503"/>
    </row>
    <row r="6" spans="1:11" ht="19.5" customHeight="1" x14ac:dyDescent="0.15">
      <c r="A6" s="290" t="s">
        <v>22</v>
      </c>
      <c r="B6" s="291">
        <v>455454567</v>
      </c>
      <c r="C6" s="292">
        <v>59217870</v>
      </c>
      <c r="D6" s="293">
        <v>455454567</v>
      </c>
      <c r="E6" s="291">
        <v>0</v>
      </c>
      <c r="F6" s="291">
        <v>0</v>
      </c>
      <c r="G6" s="291">
        <v>0</v>
      </c>
      <c r="H6" s="291">
        <v>0</v>
      </c>
      <c r="I6" s="291">
        <v>0</v>
      </c>
      <c r="J6" s="291">
        <v>0</v>
      </c>
      <c r="K6" s="291">
        <v>0</v>
      </c>
    </row>
    <row r="7" spans="1:11" ht="19.5" customHeight="1" x14ac:dyDescent="0.15">
      <c r="A7" s="290" t="s">
        <v>23</v>
      </c>
      <c r="B7" s="291">
        <v>0</v>
      </c>
      <c r="C7" s="292">
        <v>0</v>
      </c>
      <c r="D7" s="293">
        <v>0</v>
      </c>
      <c r="E7" s="291">
        <v>0</v>
      </c>
      <c r="F7" s="291">
        <v>0</v>
      </c>
      <c r="G7" s="291">
        <v>0</v>
      </c>
      <c r="H7" s="291">
        <v>0</v>
      </c>
      <c r="I7" s="291">
        <v>0</v>
      </c>
      <c r="J7" s="291">
        <v>0</v>
      </c>
      <c r="K7" s="291">
        <v>0</v>
      </c>
    </row>
    <row r="8" spans="1:11" ht="19.5" customHeight="1" x14ac:dyDescent="0.15">
      <c r="A8" s="290" t="s">
        <v>24</v>
      </c>
      <c r="B8" s="291">
        <v>655436646</v>
      </c>
      <c r="C8" s="292">
        <v>20086569</v>
      </c>
      <c r="D8" s="293">
        <v>655436646</v>
      </c>
      <c r="E8" s="291">
        <v>0</v>
      </c>
      <c r="F8" s="291">
        <v>0</v>
      </c>
      <c r="G8" s="291">
        <v>0</v>
      </c>
      <c r="H8" s="291">
        <v>0</v>
      </c>
      <c r="I8" s="291">
        <v>0</v>
      </c>
      <c r="J8" s="291">
        <v>0</v>
      </c>
      <c r="K8" s="291">
        <v>0</v>
      </c>
    </row>
    <row r="9" spans="1:11" ht="19.5" customHeight="1" x14ac:dyDescent="0.15">
      <c r="A9" s="290" t="s">
        <v>25</v>
      </c>
      <c r="B9" s="291">
        <v>78092100</v>
      </c>
      <c r="C9" s="292">
        <v>19335201</v>
      </c>
      <c r="D9" s="293">
        <v>54240100</v>
      </c>
      <c r="E9" s="291">
        <v>0</v>
      </c>
      <c r="F9" s="291">
        <v>23852000</v>
      </c>
      <c r="G9" s="291">
        <v>0</v>
      </c>
      <c r="H9" s="291">
        <v>0</v>
      </c>
      <c r="I9" s="291">
        <v>0</v>
      </c>
      <c r="J9" s="291">
        <v>0</v>
      </c>
      <c r="K9" s="291">
        <v>0</v>
      </c>
    </row>
    <row r="10" spans="1:11" ht="19.5" customHeight="1" x14ac:dyDescent="0.15">
      <c r="A10" s="290" t="s">
        <v>26</v>
      </c>
      <c r="B10" s="291">
        <v>65451180</v>
      </c>
      <c r="C10" s="292">
        <v>9133551</v>
      </c>
      <c r="D10" s="293">
        <v>0</v>
      </c>
      <c r="E10" s="293">
        <v>49901180</v>
      </c>
      <c r="F10" s="293">
        <v>15550000</v>
      </c>
      <c r="G10" s="293">
        <v>0</v>
      </c>
      <c r="H10" s="293">
        <v>0</v>
      </c>
      <c r="I10" s="293">
        <v>0</v>
      </c>
      <c r="J10" s="293">
        <v>0</v>
      </c>
      <c r="K10" s="293">
        <v>0</v>
      </c>
    </row>
    <row r="11" spans="1:11" ht="19.5" customHeight="1" x14ac:dyDescent="0.15">
      <c r="A11" s="290" t="s">
        <v>27</v>
      </c>
      <c r="B11" s="291">
        <v>5506750379</v>
      </c>
      <c r="C11" s="292">
        <v>663165392</v>
      </c>
      <c r="D11" s="293">
        <v>3048107222</v>
      </c>
      <c r="E11" s="293">
        <v>1266929657</v>
      </c>
      <c r="F11" s="293">
        <v>1173613500</v>
      </c>
      <c r="G11" s="291">
        <v>18100000</v>
      </c>
      <c r="H11" s="291">
        <v>0</v>
      </c>
      <c r="I11" s="291">
        <v>0</v>
      </c>
      <c r="J11" s="291">
        <v>0</v>
      </c>
      <c r="K11" s="291">
        <v>0</v>
      </c>
    </row>
    <row r="12" spans="1:11" ht="19.5" customHeight="1" x14ac:dyDescent="0.15">
      <c r="A12" s="294" t="s">
        <v>28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6"/>
    </row>
    <row r="13" spans="1:11" ht="19.5" customHeight="1" x14ac:dyDescent="0.15">
      <c r="A13" s="290" t="s">
        <v>29</v>
      </c>
      <c r="B13" s="291">
        <v>1336297519</v>
      </c>
      <c r="C13" s="292">
        <v>159639830</v>
      </c>
      <c r="D13" s="293">
        <v>1084706351</v>
      </c>
      <c r="E13" s="291">
        <v>248312225</v>
      </c>
      <c r="F13" s="291">
        <v>3278943</v>
      </c>
      <c r="G13" s="291">
        <v>0</v>
      </c>
      <c r="H13" s="291">
        <v>0</v>
      </c>
      <c r="I13" s="291">
        <v>0</v>
      </c>
      <c r="J13" s="291">
        <v>0</v>
      </c>
      <c r="K13" s="291">
        <v>0</v>
      </c>
    </row>
    <row r="14" spans="1:11" ht="19.5" customHeight="1" x14ac:dyDescent="0.15">
      <c r="A14" s="290" t="s">
        <v>30</v>
      </c>
      <c r="B14" s="291">
        <v>639038</v>
      </c>
      <c r="C14" s="292">
        <v>529893</v>
      </c>
      <c r="D14" s="293">
        <v>0</v>
      </c>
      <c r="E14" s="291">
        <v>0</v>
      </c>
      <c r="F14" s="291">
        <v>0</v>
      </c>
      <c r="G14" s="291">
        <v>639038</v>
      </c>
      <c r="H14" s="291">
        <v>0</v>
      </c>
      <c r="I14" s="291">
        <v>0</v>
      </c>
      <c r="J14" s="291">
        <v>0</v>
      </c>
      <c r="K14" s="291">
        <v>0</v>
      </c>
    </row>
    <row r="15" spans="1:11" ht="19.5" customHeight="1" x14ac:dyDescent="0.15">
      <c r="A15" s="290" t="s">
        <v>31</v>
      </c>
      <c r="B15" s="291">
        <v>0</v>
      </c>
      <c r="C15" s="292">
        <v>0</v>
      </c>
      <c r="D15" s="293">
        <v>0</v>
      </c>
      <c r="E15" s="291">
        <v>0</v>
      </c>
      <c r="F15" s="291">
        <v>0</v>
      </c>
      <c r="G15" s="291">
        <v>0</v>
      </c>
      <c r="H15" s="291">
        <v>0</v>
      </c>
      <c r="I15" s="291">
        <v>0</v>
      </c>
      <c r="J15" s="291">
        <v>0</v>
      </c>
      <c r="K15" s="291">
        <v>0</v>
      </c>
    </row>
    <row r="16" spans="1:11" ht="19.5" customHeight="1" x14ac:dyDescent="0.15">
      <c r="A16" s="290" t="s">
        <v>32</v>
      </c>
      <c r="B16" s="291">
        <v>6361215</v>
      </c>
      <c r="C16" s="292">
        <v>445909</v>
      </c>
      <c r="D16" s="293">
        <v>0</v>
      </c>
      <c r="E16" s="291">
        <v>6361215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</row>
    <row r="17" spans="1:11" ht="19.5" customHeight="1" x14ac:dyDescent="0.15">
      <c r="A17" s="297" t="s">
        <v>8</v>
      </c>
      <c r="B17" s="291">
        <f>SUM(B6:B16)</f>
        <v>8104482644</v>
      </c>
      <c r="C17" s="292">
        <f>SUM(C6:C16)</f>
        <v>931554215</v>
      </c>
      <c r="D17" s="293">
        <f t="shared" ref="D17:K17" si="0">SUM(D6:D16)</f>
        <v>5297944886</v>
      </c>
      <c r="E17" s="291">
        <f t="shared" si="0"/>
        <v>1571504277</v>
      </c>
      <c r="F17" s="291">
        <f t="shared" si="0"/>
        <v>1216294443</v>
      </c>
      <c r="G17" s="291">
        <f t="shared" si="0"/>
        <v>18739038</v>
      </c>
      <c r="H17" s="291">
        <f t="shared" si="0"/>
        <v>0</v>
      </c>
      <c r="I17" s="291">
        <f t="shared" si="0"/>
        <v>0</v>
      </c>
      <c r="J17" s="291">
        <f t="shared" si="0"/>
        <v>0</v>
      </c>
      <c r="K17" s="291">
        <f t="shared" si="0"/>
        <v>0</v>
      </c>
    </row>
    <row r="20" spans="1:11" ht="15" customHeight="1" x14ac:dyDescent="0.15">
      <c r="J20" s="388"/>
    </row>
    <row r="21" spans="1:11" ht="15" customHeight="1" x14ac:dyDescent="0.15">
      <c r="E21" s="388"/>
    </row>
    <row r="22" spans="1:11" ht="15" customHeight="1" x14ac:dyDescent="0.15">
      <c r="E22" s="388"/>
    </row>
  </sheetData>
  <mergeCells count="9">
    <mergeCell ref="A5:K5"/>
    <mergeCell ref="H3:H4"/>
    <mergeCell ref="K3:K4"/>
    <mergeCell ref="A3:A4"/>
    <mergeCell ref="B3:B4"/>
    <mergeCell ref="D3:D4"/>
    <mergeCell ref="E3:E4"/>
    <mergeCell ref="F3:F4"/>
    <mergeCell ref="G3:G4"/>
  </mergeCells>
  <phoneticPr fontId="3"/>
  <pageMargins left="0.59055118110236227" right="0.59055118110236227" top="0.6692913385826772" bottom="0.59055118110236227" header="0.31496062992125984" footer="0.39370078740157483"/>
  <pageSetup paperSize="9" scale="79" orientation="landscape" r:id="rId1"/>
  <headerFoot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K16"/>
  <sheetViews>
    <sheetView showGridLines="0" zoomScale="87" zoomScaleNormal="100" zoomScaleSheetLayoutView="100" workbookViewId="0">
      <selection activeCell="B31" sqref="B31"/>
    </sheetView>
  </sheetViews>
  <sheetFormatPr defaultColWidth="9" defaultRowHeight="15" customHeight="1" x14ac:dyDescent="0.15"/>
  <cols>
    <col min="1" max="1" width="20.625" style="241" customWidth="1"/>
    <col min="2" max="10" width="12.625" style="241" customWidth="1"/>
    <col min="11" max="11" width="2.625" style="241" customWidth="1"/>
    <col min="12" max="16384" width="9" style="241"/>
  </cols>
  <sheetData>
    <row r="1" spans="1:11" ht="19.5" customHeight="1" x14ac:dyDescent="0.15">
      <c r="A1" s="241" t="s">
        <v>587</v>
      </c>
      <c r="I1" s="225" t="s">
        <v>535</v>
      </c>
    </row>
    <row r="2" spans="1:11" ht="19.5" customHeight="1" x14ac:dyDescent="0.15">
      <c r="B2" s="280"/>
      <c r="C2" s="280"/>
      <c r="D2" s="280"/>
      <c r="E2" s="280"/>
      <c r="F2" s="280"/>
      <c r="G2" s="280"/>
      <c r="H2" s="280"/>
      <c r="I2" s="298" t="s">
        <v>486</v>
      </c>
      <c r="J2" s="280"/>
      <c r="K2" s="280"/>
    </row>
    <row r="3" spans="1:11" ht="39.75" customHeight="1" x14ac:dyDescent="0.15">
      <c r="A3" s="299" t="s">
        <v>14</v>
      </c>
      <c r="B3" s="300" t="s">
        <v>33</v>
      </c>
      <c r="C3" s="245" t="s">
        <v>34</v>
      </c>
      <c r="D3" s="245" t="s">
        <v>35</v>
      </c>
      <c r="E3" s="245" t="s">
        <v>36</v>
      </c>
      <c r="F3" s="245" t="s">
        <v>37</v>
      </c>
      <c r="G3" s="245" t="s">
        <v>38</v>
      </c>
      <c r="H3" s="245" t="s">
        <v>39</v>
      </c>
      <c r="I3" s="245" t="s">
        <v>40</v>
      </c>
      <c r="J3" s="301"/>
    </row>
    <row r="4" spans="1:11" ht="19.5" customHeight="1" x14ac:dyDescent="0.15">
      <c r="A4" s="302">
        <v>8104482644</v>
      </c>
      <c r="B4" s="303">
        <v>6505322365</v>
      </c>
      <c r="C4" s="304">
        <v>734950383</v>
      </c>
      <c r="D4" s="304">
        <v>854380862</v>
      </c>
      <c r="E4" s="304">
        <v>158755</v>
      </c>
      <c r="F4" s="304">
        <v>9670279</v>
      </c>
      <c r="G4" s="304" t="s">
        <v>83</v>
      </c>
      <c r="H4" s="304" t="s">
        <v>83</v>
      </c>
      <c r="I4" s="304" t="s">
        <v>133</v>
      </c>
      <c r="J4" s="305"/>
    </row>
    <row r="5" spans="1:11" ht="19.5" customHeight="1" x14ac:dyDescent="0.15">
      <c r="A5" s="306"/>
      <c r="B5" s="306"/>
      <c r="C5" s="306"/>
      <c r="D5" s="306"/>
      <c r="E5" s="306"/>
      <c r="F5" s="306"/>
      <c r="G5" s="306"/>
      <c r="H5" s="306"/>
      <c r="I5" s="307"/>
      <c r="J5" s="307"/>
    </row>
    <row r="6" spans="1:11" ht="19.5" customHeight="1" x14ac:dyDescent="0.15">
      <c r="A6" s="307"/>
      <c r="B6" s="307"/>
      <c r="C6" s="307"/>
      <c r="D6" s="307"/>
      <c r="E6" s="307"/>
      <c r="F6" s="307"/>
      <c r="G6" s="307"/>
      <c r="H6" s="307"/>
      <c r="I6" s="307"/>
      <c r="J6" s="307"/>
    </row>
    <row r="7" spans="1:11" ht="19.5" customHeight="1" x14ac:dyDescent="0.15">
      <c r="A7" s="307" t="s">
        <v>588</v>
      </c>
      <c r="B7" s="307"/>
      <c r="C7" s="307"/>
      <c r="D7" s="307"/>
      <c r="E7" s="307"/>
      <c r="F7" s="307"/>
      <c r="G7" s="307"/>
      <c r="H7" s="307"/>
      <c r="I7" s="307"/>
      <c r="J7" s="308" t="s">
        <v>535</v>
      </c>
    </row>
    <row r="8" spans="1:11" ht="19.5" customHeight="1" x14ac:dyDescent="0.15">
      <c r="A8" s="307"/>
      <c r="B8" s="309"/>
      <c r="C8" s="309"/>
      <c r="D8" s="309"/>
      <c r="E8" s="309"/>
      <c r="F8" s="309"/>
      <c r="G8" s="309"/>
      <c r="H8" s="309"/>
      <c r="I8" s="309"/>
      <c r="J8" s="310" t="s">
        <v>488</v>
      </c>
    </row>
    <row r="9" spans="1:11" ht="39.75" customHeight="1" x14ac:dyDescent="0.15">
      <c r="A9" s="311" t="s">
        <v>14</v>
      </c>
      <c r="B9" s="312" t="s">
        <v>41</v>
      </c>
      <c r="C9" s="313" t="s">
        <v>42</v>
      </c>
      <c r="D9" s="313" t="s">
        <v>43</v>
      </c>
      <c r="E9" s="313" t="s">
        <v>44</v>
      </c>
      <c r="F9" s="313" t="s">
        <v>45</v>
      </c>
      <c r="G9" s="313" t="s">
        <v>46</v>
      </c>
      <c r="H9" s="313" t="s">
        <v>47</v>
      </c>
      <c r="I9" s="313" t="s">
        <v>48</v>
      </c>
      <c r="J9" s="313" t="s">
        <v>49</v>
      </c>
    </row>
    <row r="10" spans="1:11" ht="19.5" customHeight="1" x14ac:dyDescent="0.15">
      <c r="A10" s="302">
        <v>8104482644</v>
      </c>
      <c r="B10" s="303">
        <v>931554215</v>
      </c>
      <c r="C10" s="304">
        <v>1002290105</v>
      </c>
      <c r="D10" s="304">
        <v>1020167623</v>
      </c>
      <c r="E10" s="304">
        <v>955902890</v>
      </c>
      <c r="F10" s="304">
        <v>857600817</v>
      </c>
      <c r="G10" s="304">
        <v>2716020449</v>
      </c>
      <c r="H10" s="304">
        <v>527793095</v>
      </c>
      <c r="I10" s="304">
        <v>93153450</v>
      </c>
      <c r="J10" s="304" t="s">
        <v>83</v>
      </c>
      <c r="K10" s="280"/>
    </row>
    <row r="11" spans="1:11" ht="19.5" customHeight="1" x14ac:dyDescent="0.15">
      <c r="A11" s="251"/>
      <c r="B11" s="251"/>
      <c r="C11" s="251"/>
      <c r="D11" s="251"/>
      <c r="E11" s="251"/>
      <c r="F11" s="251"/>
      <c r="G11" s="251"/>
      <c r="H11" s="251"/>
      <c r="I11" s="251"/>
      <c r="J11" s="251"/>
    </row>
    <row r="12" spans="1:11" ht="19.5" customHeight="1" x14ac:dyDescent="0.15"/>
    <row r="13" spans="1:11" ht="19.5" customHeight="1" x14ac:dyDescent="0.15">
      <c r="A13" s="241" t="s">
        <v>589</v>
      </c>
      <c r="B13" s="314"/>
      <c r="C13" s="314"/>
      <c r="D13" s="314"/>
      <c r="E13" s="314"/>
      <c r="F13" s="314"/>
      <c r="G13" s="263" t="s">
        <v>535</v>
      </c>
    </row>
    <row r="14" spans="1:11" ht="19.5" customHeight="1" x14ac:dyDescent="0.15">
      <c r="D14" s="280"/>
      <c r="E14" s="280"/>
      <c r="F14" s="280"/>
      <c r="G14" s="298" t="s">
        <v>486</v>
      </c>
    </row>
    <row r="15" spans="1:11" ht="39.75" customHeight="1" x14ac:dyDescent="0.15">
      <c r="A15" s="299" t="s">
        <v>50</v>
      </c>
      <c r="B15" s="511" t="s">
        <v>51</v>
      </c>
      <c r="C15" s="512"/>
      <c r="D15" s="512"/>
      <c r="E15" s="512"/>
      <c r="F15" s="512"/>
      <c r="G15" s="513"/>
    </row>
    <row r="16" spans="1:11" ht="19.5" customHeight="1" x14ac:dyDescent="0.15">
      <c r="A16" s="315"/>
      <c r="B16" s="514" t="s">
        <v>446</v>
      </c>
      <c r="C16" s="515"/>
      <c r="D16" s="515"/>
      <c r="E16" s="515"/>
      <c r="F16" s="515"/>
      <c r="G16" s="516"/>
    </row>
  </sheetData>
  <mergeCells count="2">
    <mergeCell ref="B15:G15"/>
    <mergeCell ref="B16:G16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F17"/>
  <sheetViews>
    <sheetView showGridLines="0" zoomScaleNormal="100" zoomScaleSheetLayoutView="100" workbookViewId="0">
      <selection activeCell="B31" sqref="B31"/>
    </sheetView>
  </sheetViews>
  <sheetFormatPr defaultColWidth="9" defaultRowHeight="15" customHeight="1" x14ac:dyDescent="0.15"/>
  <cols>
    <col min="1" max="1" width="28.5" style="241" customWidth="1"/>
    <col min="2" max="6" width="20.625" style="241" customWidth="1"/>
    <col min="7" max="16384" width="9" style="241"/>
  </cols>
  <sheetData>
    <row r="1" spans="1:6" ht="19.5" customHeight="1" x14ac:dyDescent="0.15">
      <c r="A1" s="262" t="s">
        <v>592</v>
      </c>
      <c r="F1" s="225" t="s">
        <v>640</v>
      </c>
    </row>
    <row r="2" spans="1:6" ht="19.5" customHeight="1" x14ac:dyDescent="0.15">
      <c r="F2" s="254" t="s">
        <v>487</v>
      </c>
    </row>
    <row r="3" spans="1:6" ht="19.5" customHeight="1" x14ac:dyDescent="0.15">
      <c r="A3" s="506" t="s">
        <v>52</v>
      </c>
      <c r="B3" s="506" t="s">
        <v>53</v>
      </c>
      <c r="C3" s="506" t="s">
        <v>54</v>
      </c>
      <c r="D3" s="517" t="s">
        <v>55</v>
      </c>
      <c r="E3" s="518"/>
      <c r="F3" s="506" t="s">
        <v>56</v>
      </c>
    </row>
    <row r="4" spans="1:6" ht="19.5" customHeight="1" x14ac:dyDescent="0.15">
      <c r="A4" s="508"/>
      <c r="B4" s="508"/>
      <c r="C4" s="508"/>
      <c r="D4" s="316" t="s">
        <v>57</v>
      </c>
      <c r="E4" s="316" t="s">
        <v>58</v>
      </c>
      <c r="F4" s="508"/>
    </row>
    <row r="5" spans="1:6" ht="19.5" customHeight="1" x14ac:dyDescent="0.15">
      <c r="A5" s="246" t="s">
        <v>590</v>
      </c>
      <c r="B5" s="317">
        <v>443</v>
      </c>
      <c r="C5" s="317">
        <v>14</v>
      </c>
      <c r="D5" s="317">
        <v>0</v>
      </c>
      <c r="E5" s="317">
        <v>160</v>
      </c>
      <c r="F5" s="318">
        <f>B5+C5-D5-E5</f>
        <v>297</v>
      </c>
    </row>
    <row r="6" spans="1:6" ht="19.5" customHeight="1" x14ac:dyDescent="0.15">
      <c r="A6" s="246" t="s">
        <v>591</v>
      </c>
      <c r="B6" s="317">
        <v>1095</v>
      </c>
      <c r="C6" s="317">
        <v>885</v>
      </c>
      <c r="D6" s="385">
        <v>593</v>
      </c>
      <c r="E6" s="317">
        <v>0</v>
      </c>
      <c r="F6" s="318">
        <f t="shared" ref="F6:F9" si="0">B6+C6-D6-E6</f>
        <v>1387</v>
      </c>
    </row>
    <row r="7" spans="1:6" ht="19.899999999999999" customHeight="1" x14ac:dyDescent="0.15">
      <c r="A7" s="246" t="s">
        <v>78</v>
      </c>
      <c r="B7" s="317">
        <v>830824</v>
      </c>
      <c r="C7" s="317">
        <v>9004</v>
      </c>
      <c r="D7" s="317">
        <v>0</v>
      </c>
      <c r="E7" s="317">
        <v>0</v>
      </c>
      <c r="F7" s="318">
        <f t="shared" si="0"/>
        <v>839828</v>
      </c>
    </row>
    <row r="8" spans="1:6" ht="19.5" customHeight="1" x14ac:dyDescent="0.15">
      <c r="A8" s="246" t="s">
        <v>79</v>
      </c>
      <c r="B8" s="317">
        <v>0</v>
      </c>
      <c r="C8" s="317">
        <v>0</v>
      </c>
      <c r="D8" s="317">
        <v>0</v>
      </c>
      <c r="E8" s="317">
        <v>0</v>
      </c>
      <c r="F8" s="318">
        <f t="shared" si="0"/>
        <v>0</v>
      </c>
    </row>
    <row r="9" spans="1:6" ht="19.5" customHeight="1" x14ac:dyDescent="0.15">
      <c r="A9" s="246" t="s">
        <v>80</v>
      </c>
      <c r="B9" s="317">
        <v>56879</v>
      </c>
      <c r="C9" s="317">
        <v>62141</v>
      </c>
      <c r="D9" s="317">
        <f>B9</f>
        <v>56879</v>
      </c>
      <c r="E9" s="317">
        <v>0</v>
      </c>
      <c r="F9" s="318">
        <f t="shared" si="0"/>
        <v>62141</v>
      </c>
    </row>
    <row r="10" spans="1:6" ht="19.5" customHeight="1" x14ac:dyDescent="0.15">
      <c r="A10" s="319" t="s">
        <v>5</v>
      </c>
      <c r="B10" s="318">
        <f>SUM(B5:B9)</f>
        <v>889241</v>
      </c>
      <c r="C10" s="318">
        <f>C5+C6+C9+C7</f>
        <v>72044</v>
      </c>
      <c r="D10" s="318">
        <f>D6+D7+D9+D5</f>
        <v>57472</v>
      </c>
      <c r="E10" s="318">
        <f>E6+E7+E9+E5</f>
        <v>160</v>
      </c>
      <c r="F10" s="318">
        <f>B10+C10-D10-E10</f>
        <v>903653</v>
      </c>
    </row>
    <row r="12" spans="1:6" ht="15" customHeight="1" x14ac:dyDescent="0.15">
      <c r="B12" s="314"/>
    </row>
    <row r="17" spans="5:5" ht="15" customHeight="1" x14ac:dyDescent="0.15">
      <c r="E17" s="314"/>
    </row>
  </sheetData>
  <mergeCells count="5">
    <mergeCell ref="A3:A4"/>
    <mergeCell ref="B3:B4"/>
    <mergeCell ref="C3:C4"/>
    <mergeCell ref="D3:E3"/>
    <mergeCell ref="F3:F4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F34C-49F4-475B-94F9-3166F3798B1D}">
  <sheetPr>
    <pageSetUpPr fitToPage="1"/>
  </sheetPr>
  <dimension ref="A1:F18"/>
  <sheetViews>
    <sheetView showGridLines="0" zoomScaleNormal="100" zoomScaleSheetLayoutView="100" zoomScalePageLayoutView="74" workbookViewId="0">
      <selection activeCell="B31" sqref="B31"/>
    </sheetView>
  </sheetViews>
  <sheetFormatPr defaultColWidth="9" defaultRowHeight="15" customHeight="1" x14ac:dyDescent="0.15"/>
  <cols>
    <col min="1" max="1" width="17.125" style="241" customWidth="1"/>
    <col min="2" max="2" width="19.625" style="241" customWidth="1"/>
    <col min="3" max="3" width="48.25" style="241" customWidth="1"/>
    <col min="4" max="4" width="26" style="241" customWidth="1"/>
    <col min="5" max="5" width="16.375" style="241" customWidth="1"/>
    <col min="6" max="6" width="33.5" style="241" customWidth="1"/>
    <col min="7" max="8" width="17.5" style="241" customWidth="1"/>
    <col min="9" max="16384" width="9" style="241"/>
  </cols>
  <sheetData>
    <row r="1" spans="1:6" ht="19.5" customHeight="1" x14ac:dyDescent="0.15">
      <c r="A1" s="240" t="s">
        <v>85</v>
      </c>
      <c r="F1" s="263" t="s">
        <v>535</v>
      </c>
    </row>
    <row r="2" spans="1:6" ht="19.5" customHeight="1" x14ac:dyDescent="0.15">
      <c r="A2" s="240" t="s">
        <v>602</v>
      </c>
      <c r="B2" s="262"/>
      <c r="C2" s="262"/>
      <c r="F2" s="334" t="s">
        <v>489</v>
      </c>
    </row>
    <row r="3" spans="1:6" ht="19.5" customHeight="1" x14ac:dyDescent="0.15">
      <c r="A3" s="519" t="s">
        <v>86</v>
      </c>
      <c r="B3" s="519"/>
      <c r="C3" s="320" t="s">
        <v>87</v>
      </c>
      <c r="D3" s="320" t="s">
        <v>88</v>
      </c>
      <c r="E3" s="321" t="s">
        <v>89</v>
      </c>
      <c r="F3" s="320" t="s">
        <v>90</v>
      </c>
    </row>
    <row r="4" spans="1:6" ht="27" customHeight="1" x14ac:dyDescent="0.15">
      <c r="A4" s="522" t="s">
        <v>84</v>
      </c>
      <c r="B4" s="523"/>
      <c r="C4" s="325" t="s">
        <v>598</v>
      </c>
      <c r="D4" s="326" t="s">
        <v>600</v>
      </c>
      <c r="E4" s="386">
        <v>1589000</v>
      </c>
      <c r="F4" s="331" t="s">
        <v>623</v>
      </c>
    </row>
    <row r="5" spans="1:6" ht="27" customHeight="1" x14ac:dyDescent="0.15">
      <c r="A5" s="524"/>
      <c r="B5" s="525"/>
      <c r="C5" s="325" t="s">
        <v>595</v>
      </c>
      <c r="D5" s="327" t="s">
        <v>600</v>
      </c>
      <c r="E5" s="386">
        <v>6200000</v>
      </c>
      <c r="F5" s="330" t="s">
        <v>623</v>
      </c>
    </row>
    <row r="6" spans="1:6" ht="27" customHeight="1" x14ac:dyDescent="0.15">
      <c r="A6" s="524"/>
      <c r="B6" s="525"/>
      <c r="C6" s="325" t="s">
        <v>594</v>
      </c>
      <c r="D6" s="327" t="s">
        <v>599</v>
      </c>
      <c r="E6" s="386">
        <v>118472000</v>
      </c>
      <c r="F6" s="330" t="s">
        <v>624</v>
      </c>
    </row>
    <row r="7" spans="1:6" ht="27" customHeight="1" x14ac:dyDescent="0.15">
      <c r="A7" s="524"/>
      <c r="B7" s="525"/>
      <c r="C7" s="325" t="s">
        <v>622</v>
      </c>
      <c r="D7" s="326" t="s">
        <v>512</v>
      </c>
      <c r="E7" s="386">
        <v>7145500</v>
      </c>
      <c r="F7" s="331" t="s">
        <v>601</v>
      </c>
    </row>
    <row r="8" spans="1:6" ht="27" customHeight="1" x14ac:dyDescent="0.15">
      <c r="A8" s="524"/>
      <c r="B8" s="525"/>
      <c r="C8" s="325" t="s">
        <v>622</v>
      </c>
      <c r="D8" s="328" t="s">
        <v>512</v>
      </c>
      <c r="E8" s="386">
        <v>10300000</v>
      </c>
      <c r="F8" s="335" t="s">
        <v>601</v>
      </c>
    </row>
    <row r="9" spans="1:6" ht="27" customHeight="1" x14ac:dyDescent="0.15">
      <c r="A9" s="524"/>
      <c r="B9" s="525"/>
      <c r="C9" s="328" t="s">
        <v>597</v>
      </c>
      <c r="D9" s="330" t="s">
        <v>512</v>
      </c>
      <c r="E9" s="386">
        <v>2310000</v>
      </c>
      <c r="F9" s="330" t="s">
        <v>601</v>
      </c>
    </row>
    <row r="10" spans="1:6" ht="27" customHeight="1" x14ac:dyDescent="0.15">
      <c r="A10" s="524"/>
      <c r="B10" s="525"/>
      <c r="C10" s="325" t="s">
        <v>596</v>
      </c>
      <c r="D10" s="325" t="s">
        <v>512</v>
      </c>
      <c r="E10" s="387">
        <v>4911960</v>
      </c>
      <c r="F10" s="290" t="s">
        <v>625</v>
      </c>
    </row>
    <row r="11" spans="1:6" ht="27" customHeight="1" x14ac:dyDescent="0.15">
      <c r="A11" s="524"/>
      <c r="B11" s="525"/>
      <c r="C11" s="370" t="s">
        <v>495</v>
      </c>
      <c r="D11" s="325"/>
      <c r="E11" s="386">
        <f>SUM(E4:E10)</f>
        <v>150928460</v>
      </c>
      <c r="F11" s="371"/>
    </row>
    <row r="12" spans="1:6" ht="27" customHeight="1" x14ac:dyDescent="0.15">
      <c r="A12" s="366" t="s">
        <v>593</v>
      </c>
      <c r="B12" s="367"/>
      <c r="C12" s="328" t="s">
        <v>492</v>
      </c>
      <c r="D12" s="329"/>
      <c r="E12" s="386">
        <v>2025205900</v>
      </c>
      <c r="F12" s="372"/>
    </row>
    <row r="13" spans="1:6" ht="27" customHeight="1" x14ac:dyDescent="0.15">
      <c r="A13" s="368"/>
      <c r="B13" s="369"/>
      <c r="C13" s="333" t="s">
        <v>91</v>
      </c>
      <c r="D13" s="332"/>
      <c r="E13" s="387">
        <f>SUM(E12:E12)</f>
        <v>2025205900</v>
      </c>
      <c r="F13" s="323"/>
    </row>
    <row r="14" spans="1:6" ht="27" customHeight="1" x14ac:dyDescent="0.15">
      <c r="A14" s="520" t="s">
        <v>92</v>
      </c>
      <c r="B14" s="521"/>
      <c r="C14" s="323"/>
      <c r="D14" s="322"/>
      <c r="E14" s="387">
        <f>E13+E11</f>
        <v>2176134360</v>
      </c>
      <c r="F14" s="323"/>
    </row>
    <row r="17" spans="4:4" ht="15" customHeight="1" x14ac:dyDescent="0.15">
      <c r="D17" s="324"/>
    </row>
    <row r="18" spans="4:4" ht="15" customHeight="1" x14ac:dyDescent="0.15">
      <c r="D18" s="324"/>
    </row>
  </sheetData>
  <mergeCells count="3">
    <mergeCell ref="A3:B3"/>
    <mergeCell ref="A14:B14"/>
    <mergeCell ref="A4:B11"/>
  </mergeCells>
  <phoneticPr fontId="3"/>
  <pageMargins left="0.59055118110236227" right="0.59055118110236227" top="0.6692913385826772" bottom="0.59055118110236227" header="0.31496062992125984" footer="0.39370078740157483"/>
  <pageSetup paperSize="9" scale="85" orientation="landscape" r:id="rId1"/>
  <headerFoot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Q39"/>
  <sheetViews>
    <sheetView showGridLines="0" view="pageBreakPreview" zoomScaleNormal="100" zoomScaleSheetLayoutView="100" zoomScalePageLayoutView="67" workbookViewId="0">
      <selection activeCell="B31" sqref="B31"/>
    </sheetView>
  </sheetViews>
  <sheetFormatPr defaultColWidth="9" defaultRowHeight="15" customHeight="1" x14ac:dyDescent="0.15"/>
  <cols>
    <col min="1" max="1" width="30.625" style="241" customWidth="1"/>
    <col min="2" max="2" width="24.625" style="241" customWidth="1"/>
    <col min="3" max="5" width="20.625" style="241" customWidth="1"/>
    <col min="6" max="6" width="2.625" style="241" customWidth="1"/>
    <col min="7" max="7" width="13.125" style="241" bestFit="1" customWidth="1"/>
    <col min="8" max="16" width="14.875" style="241" customWidth="1"/>
    <col min="17" max="16384" width="9" style="241"/>
  </cols>
  <sheetData>
    <row r="1" spans="1:5" ht="19.5" customHeight="1" x14ac:dyDescent="0.15">
      <c r="A1" s="240" t="s">
        <v>61</v>
      </c>
      <c r="B1" s="240"/>
      <c r="C1" s="240"/>
      <c r="D1" s="240"/>
      <c r="E1" s="225" t="s">
        <v>535</v>
      </c>
    </row>
    <row r="2" spans="1:5" ht="19.5" customHeight="1" x14ac:dyDescent="0.15">
      <c r="A2" s="240" t="s">
        <v>603</v>
      </c>
      <c r="E2" s="254" t="s">
        <v>490</v>
      </c>
    </row>
    <row r="3" spans="1:5" ht="19.5" customHeight="1" x14ac:dyDescent="0.15">
      <c r="A3" s="336" t="s">
        <v>62</v>
      </c>
      <c r="B3" s="336" t="s">
        <v>52</v>
      </c>
      <c r="C3" s="337" t="s">
        <v>63</v>
      </c>
      <c r="D3" s="337"/>
      <c r="E3" s="338" t="s">
        <v>0</v>
      </c>
    </row>
    <row r="4" spans="1:5" ht="19.5" customHeight="1" x14ac:dyDescent="0.15">
      <c r="A4" s="541" t="s">
        <v>447</v>
      </c>
      <c r="B4" s="538" t="s">
        <v>6</v>
      </c>
      <c r="C4" s="375" t="s">
        <v>626</v>
      </c>
      <c r="D4" s="373"/>
      <c r="E4" s="393">
        <f>628335687+433834</f>
        <v>628769521</v>
      </c>
    </row>
    <row r="5" spans="1:5" ht="19.5" customHeight="1" x14ac:dyDescent="0.15">
      <c r="A5" s="542"/>
      <c r="B5" s="539"/>
      <c r="C5" s="339" t="s">
        <v>627</v>
      </c>
      <c r="D5" s="340"/>
      <c r="E5" s="393">
        <v>91157000</v>
      </c>
    </row>
    <row r="6" spans="1:5" ht="19.5" customHeight="1" x14ac:dyDescent="0.15">
      <c r="A6" s="542"/>
      <c r="B6" s="539"/>
      <c r="C6" s="339" t="s">
        <v>628</v>
      </c>
      <c r="D6" s="340"/>
      <c r="E6" s="393">
        <v>158000</v>
      </c>
    </row>
    <row r="7" spans="1:5" ht="19.5" customHeight="1" x14ac:dyDescent="0.15">
      <c r="A7" s="542"/>
      <c r="B7" s="539"/>
      <c r="C7" s="339" t="s">
        <v>629</v>
      </c>
      <c r="D7" s="340"/>
      <c r="E7" s="393">
        <v>3458000</v>
      </c>
    </row>
    <row r="8" spans="1:5" ht="19.5" customHeight="1" x14ac:dyDescent="0.15">
      <c r="A8" s="542"/>
      <c r="B8" s="539"/>
      <c r="C8" s="339" t="s">
        <v>630</v>
      </c>
      <c r="D8" s="340"/>
      <c r="E8" s="393">
        <v>4274000</v>
      </c>
    </row>
    <row r="9" spans="1:5" ht="19.5" customHeight="1" x14ac:dyDescent="0.15">
      <c r="A9" s="542"/>
      <c r="B9" s="539"/>
      <c r="C9" s="339" t="s">
        <v>631</v>
      </c>
      <c r="D9" s="340"/>
      <c r="E9" s="393">
        <v>130122000</v>
      </c>
    </row>
    <row r="10" spans="1:5" ht="19.5" customHeight="1" x14ac:dyDescent="0.15">
      <c r="A10" s="542"/>
      <c r="B10" s="539"/>
      <c r="C10" s="339" t="s">
        <v>632</v>
      </c>
      <c r="D10" s="340"/>
      <c r="E10" s="393">
        <v>10330000</v>
      </c>
    </row>
    <row r="11" spans="1:5" ht="19.5" customHeight="1" x14ac:dyDescent="0.15">
      <c r="A11" s="542"/>
      <c r="B11" s="539"/>
      <c r="C11" s="339" t="s">
        <v>633</v>
      </c>
      <c r="D11" s="340"/>
      <c r="E11" s="393">
        <v>8895125</v>
      </c>
    </row>
    <row r="12" spans="1:5" ht="19.5" customHeight="1" x14ac:dyDescent="0.15">
      <c r="A12" s="542"/>
      <c r="B12" s="539"/>
      <c r="C12" s="339" t="s">
        <v>634</v>
      </c>
      <c r="D12" s="340"/>
      <c r="E12" s="393">
        <v>20053000</v>
      </c>
    </row>
    <row r="13" spans="1:5" ht="19.5" customHeight="1" x14ac:dyDescent="0.15">
      <c r="A13" s="542"/>
      <c r="B13" s="539"/>
      <c r="C13" s="339" t="s">
        <v>635</v>
      </c>
      <c r="D13" s="340"/>
      <c r="E13" s="393">
        <v>2824457000</v>
      </c>
    </row>
    <row r="14" spans="1:5" ht="19.5" customHeight="1" x14ac:dyDescent="0.15">
      <c r="A14" s="542"/>
      <c r="B14" s="539"/>
      <c r="C14" s="339" t="s">
        <v>636</v>
      </c>
      <c r="D14" s="340"/>
      <c r="E14" s="393">
        <v>659000</v>
      </c>
    </row>
    <row r="15" spans="1:5" ht="19.149999999999999" customHeight="1" x14ac:dyDescent="0.15">
      <c r="A15" s="542"/>
      <c r="B15" s="539"/>
      <c r="C15" s="339" t="s">
        <v>637</v>
      </c>
      <c r="D15" s="340"/>
      <c r="E15" s="393">
        <v>7954250</v>
      </c>
    </row>
    <row r="16" spans="1:5" ht="19.149999999999999" customHeight="1" x14ac:dyDescent="0.15">
      <c r="A16" s="542"/>
      <c r="B16" s="539"/>
      <c r="C16" s="339" t="s">
        <v>638</v>
      </c>
      <c r="D16" s="340"/>
      <c r="E16" s="393">
        <v>63050945</v>
      </c>
    </row>
    <row r="17" spans="1:17" ht="19.5" customHeight="1" x14ac:dyDescent="0.15">
      <c r="A17" s="542"/>
      <c r="B17" s="540"/>
      <c r="C17" s="532" t="s">
        <v>453</v>
      </c>
      <c r="D17" s="533"/>
      <c r="E17" s="393">
        <f>SUM(E4:E16)</f>
        <v>3793337841</v>
      </c>
    </row>
    <row r="18" spans="1:17" ht="19.5" customHeight="1" x14ac:dyDescent="0.15">
      <c r="A18" s="542"/>
      <c r="B18" s="538" t="s">
        <v>452</v>
      </c>
      <c r="C18" s="535" t="s">
        <v>497</v>
      </c>
      <c r="D18" s="341" t="s">
        <v>493</v>
      </c>
      <c r="E18" s="394">
        <v>597536000</v>
      </c>
    </row>
    <row r="19" spans="1:17" ht="19.5" customHeight="1" x14ac:dyDescent="0.15">
      <c r="A19" s="542"/>
      <c r="B19" s="539"/>
      <c r="C19" s="536"/>
      <c r="D19" s="341" t="s">
        <v>494</v>
      </c>
      <c r="E19" s="394">
        <v>183723000</v>
      </c>
    </row>
    <row r="20" spans="1:17" ht="19.5" customHeight="1" x14ac:dyDescent="0.15">
      <c r="A20" s="542"/>
      <c r="B20" s="539"/>
      <c r="C20" s="537"/>
      <c r="D20" s="374" t="s">
        <v>495</v>
      </c>
      <c r="E20" s="394">
        <f>SUM(E18:E19)</f>
        <v>781259000</v>
      </c>
    </row>
    <row r="21" spans="1:17" ht="19.5" customHeight="1" x14ac:dyDescent="0.15">
      <c r="A21" s="542"/>
      <c r="B21" s="539"/>
      <c r="C21" s="535" t="s">
        <v>451</v>
      </c>
      <c r="D21" s="341" t="s">
        <v>493</v>
      </c>
      <c r="E21" s="304">
        <v>417235575</v>
      </c>
    </row>
    <row r="22" spans="1:17" ht="19.5" customHeight="1" x14ac:dyDescent="0.15">
      <c r="A22" s="542"/>
      <c r="B22" s="539"/>
      <c r="C22" s="536"/>
      <c r="D22" s="341" t="s">
        <v>494</v>
      </c>
      <c r="E22" s="304">
        <v>233247794</v>
      </c>
    </row>
    <row r="23" spans="1:17" ht="19.5" customHeight="1" x14ac:dyDescent="0.15">
      <c r="A23" s="542"/>
      <c r="B23" s="539"/>
      <c r="C23" s="537"/>
      <c r="D23" s="374" t="s">
        <v>495</v>
      </c>
      <c r="E23" s="394">
        <f>SUM(E21:E22)</f>
        <v>650483369</v>
      </c>
    </row>
    <row r="24" spans="1:17" ht="19.5" customHeight="1" x14ac:dyDescent="0.15">
      <c r="A24" s="542"/>
      <c r="B24" s="540"/>
      <c r="C24" s="532" t="s">
        <v>64</v>
      </c>
      <c r="D24" s="533"/>
      <c r="E24" s="304">
        <f>E20+E23</f>
        <v>1431742369</v>
      </c>
    </row>
    <row r="25" spans="1:17" ht="19.5" customHeight="1" x14ac:dyDescent="0.15">
      <c r="A25" s="543"/>
      <c r="B25" s="532" t="s">
        <v>5</v>
      </c>
      <c r="C25" s="534"/>
      <c r="D25" s="533"/>
      <c r="E25" s="304">
        <f>E17+E24</f>
        <v>5225080210</v>
      </c>
      <c r="H25" s="342"/>
      <c r="I25" s="342"/>
      <c r="J25" s="342"/>
      <c r="K25" s="342"/>
      <c r="L25" s="342"/>
      <c r="M25" s="342"/>
      <c r="N25" s="342"/>
      <c r="O25" s="342"/>
      <c r="P25" s="342"/>
    </row>
    <row r="26" spans="1:17" ht="19.5" customHeight="1" x14ac:dyDescent="0.15">
      <c r="A26" s="529" t="s">
        <v>513</v>
      </c>
      <c r="B26" s="529" t="s">
        <v>264</v>
      </c>
      <c r="C26" s="376" t="s">
        <v>604</v>
      </c>
      <c r="D26" s="377"/>
      <c r="E26" s="390">
        <v>72619100</v>
      </c>
      <c r="H26" s="342"/>
      <c r="I26" s="342"/>
      <c r="J26" s="342"/>
      <c r="K26" s="342"/>
      <c r="L26" s="342"/>
      <c r="M26" s="342"/>
      <c r="N26" s="342"/>
      <c r="O26" s="409"/>
      <c r="P26" s="342"/>
    </row>
    <row r="27" spans="1:17" ht="19.5" customHeight="1" x14ac:dyDescent="0.15">
      <c r="A27" s="530"/>
      <c r="B27" s="530"/>
      <c r="C27" s="376" t="s">
        <v>605</v>
      </c>
      <c r="D27" s="377"/>
      <c r="E27" s="390">
        <v>157965980</v>
      </c>
      <c r="H27" s="410"/>
      <c r="I27" s="411"/>
      <c r="J27" s="411"/>
      <c r="K27" s="411"/>
      <c r="L27" s="411"/>
      <c r="M27" s="411"/>
      <c r="N27" s="411"/>
      <c r="O27" s="411"/>
      <c r="P27" s="411"/>
      <c r="Q27" s="412"/>
    </row>
    <row r="28" spans="1:17" ht="19.5" customHeight="1" x14ac:dyDescent="0.15">
      <c r="A28" s="530"/>
      <c r="B28" s="530"/>
      <c r="C28" s="376" t="s">
        <v>642</v>
      </c>
      <c r="D28" s="377"/>
      <c r="E28" s="390">
        <v>213984000</v>
      </c>
      <c r="H28" s="410"/>
      <c r="I28" s="411"/>
      <c r="J28" s="411"/>
      <c r="K28" s="411"/>
      <c r="L28" s="411"/>
      <c r="M28" s="411"/>
      <c r="N28" s="411"/>
      <c r="O28" s="411"/>
      <c r="P28" s="411"/>
      <c r="Q28" s="412"/>
    </row>
    <row r="29" spans="1:17" ht="19.5" customHeight="1" x14ac:dyDescent="0.15">
      <c r="A29" s="530"/>
      <c r="B29" s="530"/>
      <c r="C29" s="376" t="s">
        <v>606</v>
      </c>
      <c r="D29" s="377"/>
      <c r="E29" s="390">
        <v>54168600</v>
      </c>
      <c r="H29" s="410"/>
      <c r="I29" s="411"/>
      <c r="J29" s="411"/>
      <c r="K29" s="411"/>
      <c r="L29" s="411"/>
      <c r="M29" s="411"/>
      <c r="N29" s="411"/>
      <c r="O29" s="411"/>
      <c r="P29" s="411"/>
      <c r="Q29" s="412"/>
    </row>
    <row r="30" spans="1:17" ht="19.5" customHeight="1" x14ac:dyDescent="0.15">
      <c r="A30" s="530"/>
      <c r="B30" s="530"/>
      <c r="C30" s="376" t="s">
        <v>639</v>
      </c>
      <c r="D30" s="377"/>
      <c r="E30" s="390">
        <v>206458000</v>
      </c>
      <c r="H30" s="410"/>
      <c r="I30" s="411"/>
      <c r="J30" s="411"/>
      <c r="K30" s="411"/>
      <c r="L30" s="411"/>
      <c r="M30" s="411"/>
      <c r="N30" s="411"/>
      <c r="O30" s="411"/>
      <c r="P30" s="411"/>
      <c r="Q30" s="412"/>
    </row>
    <row r="31" spans="1:17" ht="19.5" customHeight="1" x14ac:dyDescent="0.15">
      <c r="A31" s="530"/>
      <c r="B31" s="531"/>
      <c r="C31" s="544" t="s">
        <v>453</v>
      </c>
      <c r="D31" s="545"/>
      <c r="E31" s="390">
        <f>SUM(E26:E30)</f>
        <v>705195680</v>
      </c>
      <c r="G31" s="342"/>
      <c r="H31" s="411"/>
      <c r="I31" s="410"/>
      <c r="J31" s="410"/>
      <c r="K31" s="411"/>
      <c r="L31" s="411"/>
      <c r="M31" s="411"/>
      <c r="N31" s="411"/>
      <c r="O31" s="411"/>
      <c r="P31" s="411"/>
      <c r="Q31" s="412"/>
    </row>
    <row r="32" spans="1:17" ht="19.5" customHeight="1" x14ac:dyDescent="0.15">
      <c r="A32" s="530"/>
      <c r="B32" s="529" t="s">
        <v>514</v>
      </c>
      <c r="C32" s="526" t="s">
        <v>515</v>
      </c>
      <c r="D32" s="343" t="s">
        <v>493</v>
      </c>
      <c r="E32" s="391" t="s">
        <v>83</v>
      </c>
      <c r="H32" s="410"/>
      <c r="I32" s="411"/>
      <c r="J32" s="411"/>
      <c r="K32" s="411"/>
      <c r="L32" s="411"/>
      <c r="M32" s="411"/>
      <c r="N32" s="411"/>
      <c r="O32" s="411"/>
      <c r="P32" s="411"/>
      <c r="Q32" s="412"/>
    </row>
    <row r="33" spans="1:17" ht="19.5" customHeight="1" x14ac:dyDescent="0.15">
      <c r="A33" s="530"/>
      <c r="B33" s="530"/>
      <c r="C33" s="527"/>
      <c r="D33" s="343" t="s">
        <v>494</v>
      </c>
      <c r="E33" s="391" t="s">
        <v>83</v>
      </c>
      <c r="H33" s="410"/>
      <c r="I33" s="411"/>
      <c r="J33" s="411"/>
      <c r="K33" s="411"/>
      <c r="L33" s="411"/>
      <c r="M33" s="411"/>
      <c r="N33" s="411"/>
      <c r="O33" s="411"/>
      <c r="P33" s="411"/>
      <c r="Q33" s="412"/>
    </row>
    <row r="34" spans="1:17" ht="19.5" customHeight="1" x14ac:dyDescent="0.15">
      <c r="A34" s="530"/>
      <c r="B34" s="530"/>
      <c r="C34" s="528"/>
      <c r="D34" s="344" t="s">
        <v>516</v>
      </c>
      <c r="E34" s="391">
        <f>SUM(E32:E33)</f>
        <v>0</v>
      </c>
      <c r="H34" s="411"/>
      <c r="I34" s="411"/>
      <c r="J34" s="411"/>
      <c r="K34" s="411"/>
      <c r="L34" s="411"/>
      <c r="M34" s="411"/>
      <c r="N34" s="411"/>
      <c r="O34" s="411"/>
      <c r="P34" s="411"/>
      <c r="Q34" s="412"/>
    </row>
    <row r="35" spans="1:17" ht="19.5" customHeight="1" x14ac:dyDescent="0.15">
      <c r="A35" s="530"/>
      <c r="B35" s="530"/>
      <c r="C35" s="526" t="s">
        <v>517</v>
      </c>
      <c r="D35" s="343" t="s">
        <v>518</v>
      </c>
      <c r="E35" s="392">
        <v>212907259</v>
      </c>
      <c r="H35" s="410"/>
      <c r="I35" s="411"/>
      <c r="J35" s="411"/>
      <c r="K35" s="411"/>
      <c r="L35" s="411"/>
      <c r="M35" s="411"/>
      <c r="N35" s="411"/>
      <c r="O35" s="411"/>
      <c r="P35" s="411"/>
      <c r="Q35" s="412"/>
    </row>
    <row r="36" spans="1:17" ht="19.5" customHeight="1" x14ac:dyDescent="0.15">
      <c r="A36" s="530"/>
      <c r="B36" s="530"/>
      <c r="C36" s="527"/>
      <c r="D36" s="343" t="s">
        <v>519</v>
      </c>
      <c r="E36" s="392">
        <v>602283285</v>
      </c>
      <c r="H36" s="410"/>
      <c r="I36" s="411"/>
      <c r="J36" s="411"/>
      <c r="K36" s="411"/>
      <c r="L36" s="411"/>
      <c r="M36" s="411"/>
      <c r="N36" s="411"/>
      <c r="O36" s="411"/>
      <c r="P36" s="411"/>
      <c r="Q36" s="412"/>
    </row>
    <row r="37" spans="1:17" ht="19.5" customHeight="1" x14ac:dyDescent="0.15">
      <c r="A37" s="530"/>
      <c r="B37" s="530"/>
      <c r="C37" s="528"/>
      <c r="D37" s="344" t="s">
        <v>516</v>
      </c>
      <c r="E37" s="391">
        <f>SUM(E35:E36)</f>
        <v>815190544</v>
      </c>
    </row>
    <row r="38" spans="1:17" ht="19.5" customHeight="1" x14ac:dyDescent="0.15">
      <c r="A38" s="530"/>
      <c r="B38" s="531"/>
      <c r="C38" s="544" t="s">
        <v>453</v>
      </c>
      <c r="D38" s="545"/>
      <c r="E38" s="392">
        <f>E34+E37</f>
        <v>815190544</v>
      </c>
    </row>
    <row r="39" spans="1:17" ht="19.5" customHeight="1" x14ac:dyDescent="0.15">
      <c r="A39" s="531"/>
      <c r="B39" s="544" t="s">
        <v>253</v>
      </c>
      <c r="C39" s="546"/>
      <c r="D39" s="545"/>
      <c r="E39" s="392">
        <f>E31+E38</f>
        <v>1520386224</v>
      </c>
    </row>
  </sheetData>
  <mergeCells count="16">
    <mergeCell ref="C35:C37"/>
    <mergeCell ref="C32:C34"/>
    <mergeCell ref="A26:A39"/>
    <mergeCell ref="C17:D17"/>
    <mergeCell ref="C24:D24"/>
    <mergeCell ref="B25:D25"/>
    <mergeCell ref="C18:C20"/>
    <mergeCell ref="C21:C23"/>
    <mergeCell ref="B18:B24"/>
    <mergeCell ref="B4:B17"/>
    <mergeCell ref="A4:A25"/>
    <mergeCell ref="C31:D31"/>
    <mergeCell ref="C38:D38"/>
    <mergeCell ref="B39:D39"/>
    <mergeCell ref="B32:B38"/>
    <mergeCell ref="B26:B31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&amp;C&amp;P/&amp;N</oddFooter>
  </headerFooter>
  <rowBreaks count="1" manualBreakCount="1">
    <brk id="2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G15"/>
  <sheetViews>
    <sheetView view="pageBreakPreview" zoomScale="115" zoomScaleNormal="100" zoomScaleSheetLayoutView="115" workbookViewId="0">
      <selection activeCell="B31" sqref="B31"/>
    </sheetView>
  </sheetViews>
  <sheetFormatPr defaultColWidth="9" defaultRowHeight="15" customHeight="1" x14ac:dyDescent="0.15"/>
  <cols>
    <col min="1" max="1" width="26.625" style="346" customWidth="1"/>
    <col min="2" max="6" width="20.625" style="345" customWidth="1"/>
    <col min="7" max="7" width="2.625" style="345" customWidth="1"/>
    <col min="8" max="16384" width="9" style="241"/>
  </cols>
  <sheetData>
    <row r="1" spans="1:7" ht="19.5" customHeight="1" x14ac:dyDescent="0.15">
      <c r="A1" s="547" t="s">
        <v>607</v>
      </c>
      <c r="B1" s="548"/>
      <c r="C1" s="548"/>
      <c r="F1" s="225" t="s">
        <v>535</v>
      </c>
    </row>
    <row r="2" spans="1:7" s="346" customFormat="1" ht="19.5" customHeight="1" x14ac:dyDescent="0.15">
      <c r="D2" s="549" t="s">
        <v>487</v>
      </c>
      <c r="E2" s="549"/>
      <c r="F2" s="549"/>
      <c r="G2" s="345"/>
    </row>
    <row r="3" spans="1:7" s="346" customFormat="1" ht="19.5" customHeight="1" x14ac:dyDescent="0.15">
      <c r="A3" s="550" t="s">
        <v>7</v>
      </c>
      <c r="B3" s="551" t="s">
        <v>59</v>
      </c>
      <c r="C3" s="552" t="s">
        <v>65</v>
      </c>
      <c r="D3" s="551"/>
      <c r="E3" s="551"/>
      <c r="F3" s="551"/>
      <c r="G3" s="345"/>
    </row>
    <row r="4" spans="1:7" s="350" customFormat="1" ht="19.5" customHeight="1" x14ac:dyDescent="0.15">
      <c r="A4" s="550"/>
      <c r="B4" s="551"/>
      <c r="C4" s="347" t="s">
        <v>66</v>
      </c>
      <c r="D4" s="348" t="s">
        <v>67</v>
      </c>
      <c r="E4" s="348" t="s">
        <v>68</v>
      </c>
      <c r="F4" s="348" t="s">
        <v>69</v>
      </c>
      <c r="G4" s="349"/>
    </row>
    <row r="5" spans="1:7" s="346" customFormat="1" ht="19.5" customHeight="1" x14ac:dyDescent="0.15">
      <c r="A5" s="351" t="s">
        <v>70</v>
      </c>
      <c r="B5" s="395">
        <v>-6458543000</v>
      </c>
      <c r="C5" s="398">
        <f>C9-C6</f>
        <v>2246932913</v>
      </c>
      <c r="D5" s="399">
        <v>911999855</v>
      </c>
      <c r="E5" s="396">
        <f>B5-C5-D5-F5</f>
        <v>-8663268768</v>
      </c>
      <c r="F5" s="396">
        <v>-954207000</v>
      </c>
      <c r="G5" s="345"/>
    </row>
    <row r="6" spans="1:7" s="346" customFormat="1" ht="19.5" customHeight="1" x14ac:dyDescent="0.15">
      <c r="A6" s="351" t="s">
        <v>71</v>
      </c>
      <c r="B6" s="398">
        <v>686456430</v>
      </c>
      <c r="C6" s="398"/>
      <c r="D6" s="398"/>
      <c r="E6" s="398">
        <f>B6-C6</f>
        <v>686456430</v>
      </c>
      <c r="F6" s="397"/>
      <c r="G6" s="345"/>
    </row>
    <row r="7" spans="1:7" s="346" customFormat="1" ht="19.5" customHeight="1" x14ac:dyDescent="0.15">
      <c r="A7" s="351" t="s">
        <v>72</v>
      </c>
      <c r="B7" s="401">
        <v>269332263</v>
      </c>
      <c r="C7" s="398"/>
      <c r="D7" s="400"/>
      <c r="E7" s="399">
        <f>B7</f>
        <v>269332263</v>
      </c>
      <c r="F7" s="397"/>
      <c r="G7" s="345"/>
    </row>
    <row r="8" spans="1:7" s="346" customFormat="1" ht="19.5" customHeight="1" x14ac:dyDescent="0.15">
      <c r="A8" s="351" t="s">
        <v>58</v>
      </c>
      <c r="B8" s="395">
        <v>-175735631</v>
      </c>
      <c r="C8" s="398"/>
      <c r="D8" s="400"/>
      <c r="E8" s="397"/>
      <c r="F8" s="397">
        <f>B8</f>
        <v>-175735631</v>
      </c>
      <c r="G8" s="345"/>
    </row>
    <row r="9" spans="1:7" s="346" customFormat="1" ht="19.5" customHeight="1" x14ac:dyDescent="0.15">
      <c r="A9" s="354" t="s">
        <v>8</v>
      </c>
      <c r="B9" s="395">
        <f>SUM(B5:B8)</f>
        <v>-5678489938</v>
      </c>
      <c r="C9" s="401">
        <v>2246932913</v>
      </c>
      <c r="D9" s="401">
        <f>D5</f>
        <v>911999855</v>
      </c>
      <c r="E9" s="395">
        <f>B9-C9-D9-F9</f>
        <v>-7707480075</v>
      </c>
      <c r="F9" s="395">
        <f>F5+F8</f>
        <v>-1129942631</v>
      </c>
      <c r="G9" s="345"/>
    </row>
    <row r="10" spans="1:7" s="355" customFormat="1" ht="15" customHeight="1" x14ac:dyDescent="0.15">
      <c r="B10" s="345"/>
      <c r="C10" s="345"/>
      <c r="D10" s="345"/>
      <c r="E10" s="345"/>
      <c r="F10" s="345"/>
      <c r="G10" s="345"/>
    </row>
    <row r="11" spans="1:7" s="355" customFormat="1" ht="15" customHeight="1" x14ac:dyDescent="0.15">
      <c r="B11" s="345"/>
      <c r="C11" s="345"/>
      <c r="D11" s="345"/>
      <c r="E11" s="345"/>
      <c r="F11" s="345"/>
      <c r="G11" s="345"/>
    </row>
    <row r="12" spans="1:7" ht="15" customHeight="1" x14ac:dyDescent="0.15">
      <c r="A12" s="356"/>
      <c r="B12" s="356"/>
      <c r="C12" s="356"/>
      <c r="D12" s="356"/>
      <c r="E12" s="356"/>
      <c r="F12" s="356"/>
    </row>
    <row r="13" spans="1:7" ht="15" customHeight="1" x14ac:dyDescent="0.15">
      <c r="A13" s="357"/>
      <c r="B13" s="358"/>
      <c r="C13" s="358"/>
      <c r="D13" s="358"/>
      <c r="E13" s="358"/>
      <c r="F13" s="358"/>
    </row>
    <row r="14" spans="1:7" ht="15" customHeight="1" x14ac:dyDescent="0.15">
      <c r="A14" s="359"/>
      <c r="B14" s="358"/>
      <c r="C14" s="358"/>
      <c r="D14" s="358"/>
      <c r="E14" s="358"/>
      <c r="F14" s="358"/>
    </row>
    <row r="15" spans="1:7" ht="15" customHeight="1" x14ac:dyDescent="0.15">
      <c r="A15" s="350"/>
      <c r="B15" s="378"/>
      <c r="C15" s="379"/>
      <c r="D15" s="379"/>
      <c r="E15" s="379"/>
      <c r="F15" s="349"/>
      <c r="G15" s="349"/>
    </row>
  </sheetData>
  <mergeCells count="5">
    <mergeCell ref="A1:C1"/>
    <mergeCell ref="D2:F2"/>
    <mergeCell ref="A3:A4"/>
    <mergeCell ref="B3:B4"/>
    <mergeCell ref="C3:F3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pageSetUpPr fitToPage="1"/>
  </sheetPr>
  <dimension ref="A1:D13"/>
  <sheetViews>
    <sheetView showGridLines="0" zoomScaleNormal="100" zoomScaleSheetLayoutView="100" workbookViewId="0">
      <selection activeCell="B31" sqref="B31"/>
    </sheetView>
  </sheetViews>
  <sheetFormatPr defaultColWidth="9" defaultRowHeight="15" customHeight="1" x14ac:dyDescent="0.15"/>
  <cols>
    <col min="1" max="2" width="40.625" style="346" customWidth="1"/>
    <col min="3" max="3" width="2.625" style="241" customWidth="1"/>
    <col min="4" max="4" width="13.125" style="241" bestFit="1" customWidth="1"/>
    <col min="5" max="16384" width="9" style="241"/>
  </cols>
  <sheetData>
    <row r="1" spans="1:4" ht="19.5" customHeight="1" x14ac:dyDescent="0.15">
      <c r="A1" s="241" t="s">
        <v>608</v>
      </c>
      <c r="B1" s="225" t="s">
        <v>535</v>
      </c>
    </row>
    <row r="2" spans="1:4" s="346" customFormat="1" ht="19.5" customHeight="1" x14ac:dyDescent="0.15">
      <c r="A2" s="360" t="s">
        <v>609</v>
      </c>
      <c r="B2" s="364" t="s">
        <v>491</v>
      </c>
    </row>
    <row r="3" spans="1:4" s="350" customFormat="1" ht="19.5" customHeight="1" x14ac:dyDescent="0.15">
      <c r="A3" s="243" t="s">
        <v>9</v>
      </c>
      <c r="B3" s="361" t="s">
        <v>73</v>
      </c>
    </row>
    <row r="4" spans="1:4" s="346" customFormat="1" ht="19.5" customHeight="1" x14ac:dyDescent="0.15">
      <c r="A4" s="362" t="s">
        <v>74</v>
      </c>
      <c r="B4" s="352" t="s">
        <v>133</v>
      </c>
    </row>
    <row r="5" spans="1:4" s="346" customFormat="1" ht="19.5" customHeight="1" x14ac:dyDescent="0.15">
      <c r="A5" s="362" t="s">
        <v>75</v>
      </c>
      <c r="B5" s="353">
        <v>767665</v>
      </c>
      <c r="D5" s="355"/>
    </row>
    <row r="6" spans="1:4" s="346" customFormat="1" ht="19.5" customHeight="1" x14ac:dyDescent="0.15">
      <c r="A6" s="362" t="s">
        <v>76</v>
      </c>
      <c r="B6" s="353" t="s">
        <v>133</v>
      </c>
      <c r="D6" s="355"/>
    </row>
    <row r="7" spans="1:4" s="346" customFormat="1" ht="19.5" customHeight="1" x14ac:dyDescent="0.15">
      <c r="A7" s="354" t="s">
        <v>8</v>
      </c>
      <c r="B7" s="363">
        <f>B5</f>
        <v>767665</v>
      </c>
    </row>
    <row r="8" spans="1:4" s="355" customFormat="1" ht="15" customHeight="1" x14ac:dyDescent="0.15"/>
    <row r="9" spans="1:4" s="355" customFormat="1" ht="15" customHeight="1" x14ac:dyDescent="0.15"/>
    <row r="10" spans="1:4" ht="15" customHeight="1" x14ac:dyDescent="0.15">
      <c r="A10" s="553"/>
      <c r="B10" s="553"/>
    </row>
    <row r="11" spans="1:4" ht="15" customHeight="1" x14ac:dyDescent="0.15">
      <c r="A11" s="357"/>
      <c r="B11" s="357"/>
    </row>
    <row r="12" spans="1:4" ht="15" customHeight="1" x14ac:dyDescent="0.15">
      <c r="A12" s="359"/>
      <c r="B12" s="357"/>
    </row>
    <row r="13" spans="1:4" ht="15" customHeight="1" x14ac:dyDescent="0.15">
      <c r="A13" s="350"/>
      <c r="B13" s="350"/>
    </row>
  </sheetData>
  <mergeCells count="1">
    <mergeCell ref="A10:B10"/>
  </mergeCells>
  <phoneticPr fontId="3"/>
  <pageMargins left="0.59055118110236227" right="0.59055118110236227" top="0.6692913385826772" bottom="0.59055118110236227" header="0.31496062992125984" footer="0.39370078740157483"/>
  <pageSetup paperSize="9" orientation="landscape" r:id="rId1"/>
  <headerFooter>
    <oddFooter>&amp;C&amp;9&amp;P/&amp;N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2:F21"/>
  <sheetViews>
    <sheetView showGridLines="0" view="pageBreakPreview" zoomScaleNormal="100" zoomScaleSheetLayoutView="100" workbookViewId="0">
      <selection activeCell="B3" sqref="B3:B21"/>
    </sheetView>
  </sheetViews>
  <sheetFormatPr defaultRowHeight="13.5" x14ac:dyDescent="0.15"/>
  <cols>
    <col min="1" max="1" width="0.5" customWidth="1"/>
    <col min="2" max="3" width="12.625" customWidth="1"/>
    <col min="4" max="4" width="8.375" customWidth="1"/>
    <col min="5" max="5" width="16.75" customWidth="1"/>
    <col min="6" max="6" width="11.125" customWidth="1"/>
    <col min="7" max="7" width="0.75" customWidth="1"/>
    <col min="8" max="8" width="12.75" bestFit="1" customWidth="1"/>
    <col min="9" max="9" width="10.125" customWidth="1"/>
    <col min="10" max="10" width="12.75" bestFit="1" customWidth="1"/>
    <col min="11" max="11" width="10.125" customWidth="1"/>
    <col min="12" max="12" width="12.75" bestFit="1" customWidth="1"/>
    <col min="13" max="13" width="10.125" bestFit="1" customWidth="1"/>
  </cols>
  <sheetData>
    <row r="2" spans="1:6" hidden="1" x14ac:dyDescent="0.15">
      <c r="A2" t="s">
        <v>81</v>
      </c>
      <c r="B2" s="1"/>
      <c r="C2" s="1"/>
      <c r="D2" s="554"/>
      <c r="E2" s="555"/>
      <c r="F2" s="2"/>
    </row>
    <row r="3" spans="1:6" x14ac:dyDescent="0.15">
      <c r="B3" s="556"/>
      <c r="C3" s="558" t="s">
        <v>6</v>
      </c>
      <c r="D3" s="567"/>
      <c r="E3" s="568"/>
      <c r="F3" s="3"/>
    </row>
    <row r="4" spans="1:6" x14ac:dyDescent="0.15">
      <c r="B4" s="556"/>
      <c r="C4" s="558"/>
      <c r="D4" s="567"/>
      <c r="E4" s="568"/>
      <c r="F4" s="3"/>
    </row>
    <row r="5" spans="1:6" x14ac:dyDescent="0.15">
      <c r="B5" s="556"/>
      <c r="C5" s="558"/>
      <c r="D5" s="567"/>
      <c r="E5" s="568"/>
      <c r="F5" s="3"/>
    </row>
    <row r="6" spans="1:6" ht="13.5" hidden="1" customHeight="1" x14ac:dyDescent="0.15">
      <c r="A6" t="s">
        <v>82</v>
      </c>
      <c r="B6" s="556"/>
      <c r="C6" s="558"/>
      <c r="D6" s="569"/>
      <c r="E6" s="570"/>
      <c r="F6" s="4"/>
    </row>
    <row r="7" spans="1:6" x14ac:dyDescent="0.15">
      <c r="B7" s="556"/>
      <c r="C7" s="559"/>
      <c r="D7" s="560" t="s">
        <v>64</v>
      </c>
      <c r="E7" s="561"/>
      <c r="F7" s="5">
        <f>SUM(F2:F6)</f>
        <v>0</v>
      </c>
    </row>
    <row r="8" spans="1:6" ht="13.5" hidden="1" customHeight="1" x14ac:dyDescent="0.15">
      <c r="A8" t="s">
        <v>81</v>
      </c>
      <c r="B8" s="556"/>
      <c r="C8" s="7"/>
      <c r="D8" s="564" t="s">
        <v>94</v>
      </c>
      <c r="E8" s="8"/>
      <c r="F8" s="6"/>
    </row>
    <row r="9" spans="1:6" ht="13.5" customHeight="1" x14ac:dyDescent="0.15">
      <c r="B9" s="556"/>
      <c r="C9" s="562" t="s">
        <v>93</v>
      </c>
      <c r="D9" s="565"/>
      <c r="E9" s="11"/>
      <c r="F9" s="3"/>
    </row>
    <row r="10" spans="1:6" x14ac:dyDescent="0.15">
      <c r="B10" s="556"/>
      <c r="C10" s="562"/>
      <c r="D10" s="565"/>
      <c r="E10" s="11"/>
      <c r="F10" s="3"/>
    </row>
    <row r="11" spans="1:6" x14ac:dyDescent="0.15">
      <c r="B11" s="556"/>
      <c r="C11" s="558"/>
      <c r="D11" s="565"/>
      <c r="E11" s="11"/>
      <c r="F11" s="3"/>
    </row>
    <row r="12" spans="1:6" ht="13.5" hidden="1" customHeight="1" x14ac:dyDescent="0.15">
      <c r="A12" t="s">
        <v>82</v>
      </c>
      <c r="B12" s="556"/>
      <c r="C12" s="558"/>
      <c r="D12" s="565"/>
      <c r="E12" s="9"/>
      <c r="F12" s="4"/>
    </row>
    <row r="13" spans="1:6" x14ac:dyDescent="0.15">
      <c r="B13" s="556"/>
      <c r="C13" s="558"/>
      <c r="D13" s="566"/>
      <c r="E13" s="10" t="s">
        <v>60</v>
      </c>
      <c r="F13" s="5">
        <f>SUM(F8:F12)</f>
        <v>0</v>
      </c>
    </row>
    <row r="14" spans="1:6" ht="13.5" hidden="1" customHeight="1" x14ac:dyDescent="0.15">
      <c r="A14" t="s">
        <v>81</v>
      </c>
      <c r="B14" s="556"/>
      <c r="C14" s="558"/>
      <c r="D14" s="564" t="s">
        <v>95</v>
      </c>
      <c r="E14" s="8"/>
      <c r="F14" s="6"/>
    </row>
    <row r="15" spans="1:6" ht="13.5" customHeight="1" x14ac:dyDescent="0.15">
      <c r="B15" s="556"/>
      <c r="C15" s="558"/>
      <c r="D15" s="565"/>
      <c r="E15" s="11"/>
      <c r="F15" s="3"/>
    </row>
    <row r="16" spans="1:6" x14ac:dyDescent="0.15">
      <c r="B16" s="556"/>
      <c r="C16" s="558"/>
      <c r="D16" s="565"/>
      <c r="E16" s="11"/>
      <c r="F16" s="3"/>
    </row>
    <row r="17" spans="1:6" x14ac:dyDescent="0.15">
      <c r="B17" s="556"/>
      <c r="C17" s="558"/>
      <c r="D17" s="565"/>
      <c r="E17" s="11"/>
      <c r="F17" s="3"/>
    </row>
    <row r="18" spans="1:6" ht="13.5" hidden="1" customHeight="1" x14ac:dyDescent="0.15">
      <c r="A18" t="s">
        <v>82</v>
      </c>
      <c r="B18" s="556"/>
      <c r="C18" s="558"/>
      <c r="D18" s="565"/>
      <c r="E18" s="9"/>
      <c r="F18" s="4"/>
    </row>
    <row r="19" spans="1:6" x14ac:dyDescent="0.15">
      <c r="B19" s="556"/>
      <c r="C19" s="558"/>
      <c r="D19" s="566"/>
      <c r="E19" s="10" t="s">
        <v>60</v>
      </c>
      <c r="F19" s="5">
        <f>SUM(F14:F18)</f>
        <v>0</v>
      </c>
    </row>
    <row r="20" spans="1:6" x14ac:dyDescent="0.15">
      <c r="B20" s="556"/>
      <c r="C20" s="559"/>
      <c r="D20" s="560" t="s">
        <v>64</v>
      </c>
      <c r="E20" s="561"/>
      <c r="F20" s="5">
        <f>SUM(F13,F19)</f>
        <v>0</v>
      </c>
    </row>
    <row r="21" spans="1:6" x14ac:dyDescent="0.15">
      <c r="B21" s="557"/>
      <c r="C21" s="560" t="s">
        <v>5</v>
      </c>
      <c r="D21" s="563"/>
      <c r="E21" s="561"/>
      <c r="F21" s="5">
        <f>SUM(F7,F20)</f>
        <v>0</v>
      </c>
    </row>
  </sheetData>
  <mergeCells count="13">
    <mergeCell ref="D2:E2"/>
    <mergeCell ref="B3:B21"/>
    <mergeCell ref="C3:C7"/>
    <mergeCell ref="D7:E7"/>
    <mergeCell ref="C9:C20"/>
    <mergeCell ref="D20:E20"/>
    <mergeCell ref="C21:E21"/>
    <mergeCell ref="D8:D13"/>
    <mergeCell ref="D14:D19"/>
    <mergeCell ref="D3:E3"/>
    <mergeCell ref="D4:E4"/>
    <mergeCell ref="D5:E5"/>
    <mergeCell ref="D6:E6"/>
  </mergeCells>
  <phoneticPr fontId="3"/>
  <printOptions horizontalCentered="1"/>
  <pageMargins left="0.19685039370078741" right="0.19685039370078741" top="0.19685039370078741" bottom="0.19685039370078741" header="0.31496062992125984" footer="0.31496062992125984"/>
  <pageSetup paperSize="9" scale="1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2"/>
  <sheetViews>
    <sheetView showGridLines="0" topLeftCell="B1" zoomScale="85" zoomScaleNormal="85" zoomScaleSheetLayoutView="100" workbookViewId="0"/>
  </sheetViews>
  <sheetFormatPr defaultColWidth="9" defaultRowHeight="12.75" x14ac:dyDescent="0.15"/>
  <cols>
    <col min="1" max="1" width="9" style="56" hidden="1" customWidth="1"/>
    <col min="2" max="2" width="1.125" style="57" customWidth="1"/>
    <col min="3" max="3" width="1.625" style="57" customWidth="1"/>
    <col min="4" max="9" width="2" style="57" customWidth="1"/>
    <col min="10" max="10" width="15.375" style="57" customWidth="1"/>
    <col min="11" max="11" width="21.625" style="57" customWidth="1"/>
    <col min="12" max="12" width="3" style="57" customWidth="1"/>
    <col min="13" max="13" width="21.625" style="57" customWidth="1"/>
    <col min="14" max="14" width="3" style="57" customWidth="1"/>
    <col min="15" max="15" width="21.625" style="57" customWidth="1"/>
    <col min="16" max="16" width="3" style="57" customWidth="1"/>
    <col min="17" max="17" width="21.625" style="57" hidden="1" customWidth="1"/>
    <col min="18" max="18" width="3" style="57" hidden="1" customWidth="1"/>
    <col min="19" max="19" width="1" style="57" customWidth="1"/>
    <col min="20" max="20" width="9" style="57"/>
    <col min="21" max="24" width="0" style="57" hidden="1" customWidth="1"/>
    <col min="25" max="16384" width="9" style="57"/>
  </cols>
  <sheetData>
    <row r="1" spans="1:24" x14ac:dyDescent="0.15">
      <c r="C1" s="57" t="s">
        <v>96</v>
      </c>
    </row>
    <row r="2" spans="1:24" x14ac:dyDescent="0.15">
      <c r="C2" s="57" t="s">
        <v>97</v>
      </c>
    </row>
    <row r="3" spans="1:24" x14ac:dyDescent="0.15">
      <c r="C3" s="57" t="s">
        <v>98</v>
      </c>
    </row>
    <row r="4" spans="1:24" x14ac:dyDescent="0.15">
      <c r="C4" s="57" t="s">
        <v>99</v>
      </c>
    </row>
    <row r="5" spans="1:24" x14ac:dyDescent="0.15">
      <c r="C5" s="57" t="s">
        <v>100</v>
      </c>
    </row>
    <row r="6" spans="1:24" x14ac:dyDescent="0.15">
      <c r="C6" s="57" t="s">
        <v>101</v>
      </c>
    </row>
    <row r="7" spans="1:24" x14ac:dyDescent="0.15">
      <c r="C7" s="57" t="s">
        <v>102</v>
      </c>
    </row>
    <row r="9" spans="1:24" ht="24" x14ac:dyDescent="0.25">
      <c r="B9" s="58"/>
      <c r="C9" s="454" t="s">
        <v>250</v>
      </c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</row>
    <row r="10" spans="1:24" ht="17.25" x14ac:dyDescent="0.2">
      <c r="B10" s="59"/>
      <c r="C10" s="455" t="s">
        <v>251</v>
      </c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</row>
    <row r="11" spans="1:24" ht="17.25" x14ac:dyDescent="0.2">
      <c r="B11" s="59"/>
      <c r="C11" s="455" t="s">
        <v>252</v>
      </c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</row>
    <row r="12" spans="1:24" ht="15.75" customHeight="1" thickBot="1" x14ac:dyDescent="0.2">
      <c r="B12" s="60"/>
      <c r="C12" s="61"/>
      <c r="D12" s="61"/>
      <c r="E12" s="61"/>
      <c r="F12" s="61"/>
      <c r="G12" s="61"/>
      <c r="H12" s="61"/>
      <c r="I12" s="61"/>
      <c r="J12" s="62"/>
      <c r="K12" s="61"/>
      <c r="L12" s="62"/>
      <c r="M12" s="61"/>
      <c r="N12" s="61"/>
      <c r="O12" s="61"/>
      <c r="P12" s="63" t="s">
        <v>105</v>
      </c>
      <c r="Q12" s="61"/>
      <c r="R12" s="62"/>
    </row>
    <row r="13" spans="1:24" ht="12.75" customHeight="1" x14ac:dyDescent="0.15">
      <c r="B13" s="64"/>
      <c r="C13" s="456" t="s">
        <v>108</v>
      </c>
      <c r="D13" s="457"/>
      <c r="E13" s="457"/>
      <c r="F13" s="457"/>
      <c r="G13" s="457"/>
      <c r="H13" s="457"/>
      <c r="I13" s="457"/>
      <c r="J13" s="458"/>
      <c r="K13" s="462" t="s">
        <v>253</v>
      </c>
      <c r="L13" s="457"/>
      <c r="M13" s="65"/>
      <c r="N13" s="65"/>
      <c r="O13" s="65"/>
      <c r="P13" s="66"/>
      <c r="Q13" s="65"/>
      <c r="R13" s="66"/>
    </row>
    <row r="14" spans="1:24" ht="29.25" customHeight="1" thickBot="1" x14ac:dyDescent="0.2">
      <c r="A14" s="56" t="s">
        <v>106</v>
      </c>
      <c r="B14" s="64"/>
      <c r="C14" s="459"/>
      <c r="D14" s="460"/>
      <c r="E14" s="460"/>
      <c r="F14" s="460"/>
      <c r="G14" s="460"/>
      <c r="H14" s="460"/>
      <c r="I14" s="460"/>
      <c r="J14" s="461"/>
      <c r="K14" s="463"/>
      <c r="L14" s="460"/>
      <c r="M14" s="464" t="s">
        <v>254</v>
      </c>
      <c r="N14" s="465"/>
      <c r="O14" s="464" t="s">
        <v>255</v>
      </c>
      <c r="P14" s="466"/>
      <c r="Q14" s="467" t="s">
        <v>256</v>
      </c>
      <c r="R14" s="466"/>
    </row>
    <row r="15" spans="1:24" ht="15.95" customHeight="1" x14ac:dyDescent="0.15">
      <c r="A15" s="56" t="s">
        <v>257</v>
      </c>
      <c r="B15" s="67"/>
      <c r="C15" s="68" t="s">
        <v>258</v>
      </c>
      <c r="D15" s="69"/>
      <c r="E15" s="69"/>
      <c r="F15" s="69"/>
      <c r="G15" s="69"/>
      <c r="H15" s="69"/>
      <c r="I15" s="69"/>
      <c r="J15" s="70"/>
      <c r="K15" s="71">
        <v>2998994040</v>
      </c>
      <c r="L15" s="72"/>
      <c r="M15" s="71">
        <v>6039079490</v>
      </c>
      <c r="N15" s="73"/>
      <c r="O15" s="71">
        <v>-3040085450</v>
      </c>
      <c r="P15" s="74"/>
      <c r="Q15" s="75" t="s">
        <v>133</v>
      </c>
      <c r="R15" s="74"/>
      <c r="U15" s="76" t="str">
        <f t="shared" ref="U15:U20" si="0">IF(COUNTIF(V15:X15,"-")=COUNTA(V15:X15),"-",SUM(V15:X15))</f>
        <v>-</v>
      </c>
      <c r="V15" s="76" t="s">
        <v>133</v>
      </c>
      <c r="W15" s="76" t="s">
        <v>133</v>
      </c>
      <c r="X15" s="76" t="s">
        <v>133</v>
      </c>
    </row>
    <row r="16" spans="1:24" ht="15.95" customHeight="1" x14ac:dyDescent="0.15">
      <c r="A16" s="56" t="s">
        <v>259</v>
      </c>
      <c r="B16" s="67"/>
      <c r="C16" s="33"/>
      <c r="D16" s="27" t="s">
        <v>260</v>
      </c>
      <c r="E16" s="27"/>
      <c r="F16" s="27"/>
      <c r="G16" s="27"/>
      <c r="H16" s="27"/>
      <c r="I16" s="27"/>
      <c r="J16" s="64"/>
      <c r="K16" s="77">
        <v>-3010941649</v>
      </c>
      <c r="L16" s="78"/>
      <c r="M16" s="445"/>
      <c r="N16" s="446"/>
      <c r="O16" s="77">
        <v>-3010941649</v>
      </c>
      <c r="P16" s="79"/>
      <c r="Q16" s="80" t="s">
        <v>133</v>
      </c>
      <c r="R16" s="81"/>
      <c r="U16" s="76" t="str">
        <f t="shared" si="0"/>
        <v>-</v>
      </c>
      <c r="V16" s="76" t="s">
        <v>133</v>
      </c>
      <c r="W16" s="76" t="s">
        <v>133</v>
      </c>
      <c r="X16" s="76" t="s">
        <v>133</v>
      </c>
    </row>
    <row r="17" spans="1:24" ht="15.95" customHeight="1" x14ac:dyDescent="0.15">
      <c r="A17" s="56" t="s">
        <v>261</v>
      </c>
      <c r="B17" s="64"/>
      <c r="C17" s="82"/>
      <c r="D17" s="64" t="s">
        <v>262</v>
      </c>
      <c r="E17" s="64"/>
      <c r="F17" s="64"/>
      <c r="G17" s="64"/>
      <c r="H17" s="64"/>
      <c r="I17" s="64"/>
      <c r="J17" s="64"/>
      <c r="K17" s="77">
        <v>2430060543</v>
      </c>
      <c r="L17" s="78"/>
      <c r="M17" s="442"/>
      <c r="N17" s="447"/>
      <c r="O17" s="77">
        <v>2430060543</v>
      </c>
      <c r="P17" s="79"/>
      <c r="Q17" s="80" t="str">
        <f>IF(COUNTIF(Q18:Q19,"-")=COUNTA(Q18:Q19),"-",SUM(Q18:Q19))</f>
        <v>-</v>
      </c>
      <c r="R17" s="79"/>
      <c r="U17" s="76" t="str">
        <f t="shared" si="0"/>
        <v>-</v>
      </c>
      <c r="V17" s="76" t="s">
        <v>133</v>
      </c>
      <c r="W17" s="76" t="str">
        <f>IF(COUNTIF(W18:W19,"-")=COUNTA(W18:W19),"-",SUM(W18:W19))</f>
        <v>-</v>
      </c>
      <c r="X17" s="76" t="s">
        <v>133</v>
      </c>
    </row>
    <row r="18" spans="1:24" ht="15.95" customHeight="1" x14ac:dyDescent="0.15">
      <c r="A18" s="56" t="s">
        <v>263</v>
      </c>
      <c r="B18" s="64"/>
      <c r="C18" s="83"/>
      <c r="D18" s="64"/>
      <c r="E18" s="84" t="s">
        <v>264</v>
      </c>
      <c r="F18" s="84"/>
      <c r="G18" s="84"/>
      <c r="H18" s="84"/>
      <c r="I18" s="84"/>
      <c r="J18" s="64"/>
      <c r="K18" s="77">
        <v>2430060543</v>
      </c>
      <c r="L18" s="78"/>
      <c r="M18" s="442"/>
      <c r="N18" s="447"/>
      <c r="O18" s="77">
        <v>2430060543</v>
      </c>
      <c r="P18" s="79"/>
      <c r="Q18" s="80" t="s">
        <v>133</v>
      </c>
      <c r="R18" s="79"/>
      <c r="U18" s="76" t="str">
        <f t="shared" si="0"/>
        <v>-</v>
      </c>
      <c r="V18" s="76" t="s">
        <v>133</v>
      </c>
      <c r="W18" s="76" t="s">
        <v>133</v>
      </c>
      <c r="X18" s="76" t="s">
        <v>133</v>
      </c>
    </row>
    <row r="19" spans="1:24" ht="15.95" customHeight="1" x14ac:dyDescent="0.15">
      <c r="A19" s="56" t="s">
        <v>265</v>
      </c>
      <c r="B19" s="64"/>
      <c r="C19" s="85"/>
      <c r="D19" s="86"/>
      <c r="E19" s="86" t="s">
        <v>266</v>
      </c>
      <c r="F19" s="86"/>
      <c r="G19" s="86"/>
      <c r="H19" s="86"/>
      <c r="I19" s="86"/>
      <c r="J19" s="87"/>
      <c r="K19" s="88" t="s">
        <v>133</v>
      </c>
      <c r="L19" s="89"/>
      <c r="M19" s="448"/>
      <c r="N19" s="449"/>
      <c r="O19" s="88" t="s">
        <v>83</v>
      </c>
      <c r="P19" s="90"/>
      <c r="Q19" s="91" t="s">
        <v>133</v>
      </c>
      <c r="R19" s="90"/>
      <c r="U19" s="76" t="str">
        <f t="shared" si="0"/>
        <v>-</v>
      </c>
      <c r="V19" s="76" t="s">
        <v>133</v>
      </c>
      <c r="W19" s="76" t="s">
        <v>133</v>
      </c>
      <c r="X19" s="76" t="s">
        <v>133</v>
      </c>
    </row>
    <row r="20" spans="1:24" ht="15.95" customHeight="1" x14ac:dyDescent="0.15">
      <c r="A20" s="56" t="s">
        <v>267</v>
      </c>
      <c r="B20" s="64"/>
      <c r="C20" s="92"/>
      <c r="D20" s="93" t="s">
        <v>268</v>
      </c>
      <c r="E20" s="94"/>
      <c r="F20" s="93"/>
      <c r="G20" s="93"/>
      <c r="H20" s="93"/>
      <c r="I20" s="93"/>
      <c r="J20" s="95"/>
      <c r="K20" s="96">
        <v>-580881106</v>
      </c>
      <c r="L20" s="97"/>
      <c r="M20" s="450"/>
      <c r="N20" s="451"/>
      <c r="O20" s="96">
        <v>-580881106</v>
      </c>
      <c r="P20" s="98"/>
      <c r="Q20" s="99" t="str">
        <f>IF(COUNTIF(Q16:Q17,"-")=COUNTA(Q16:Q17),"-",SUM(Q16:Q17))</f>
        <v>-</v>
      </c>
      <c r="R20" s="98"/>
      <c r="U20" s="76" t="str">
        <f t="shared" si="0"/>
        <v>-</v>
      </c>
      <c r="V20" s="76" t="s">
        <v>133</v>
      </c>
      <c r="W20" s="76" t="str">
        <f>IF(COUNTIF(W16:W17,"-")=COUNTA(W16:W17),"-",SUM(W16:W17))</f>
        <v>-</v>
      </c>
      <c r="X20" s="76" t="s">
        <v>133</v>
      </c>
    </row>
    <row r="21" spans="1:24" ht="15.95" customHeight="1" x14ac:dyDescent="0.15">
      <c r="A21" s="56" t="s">
        <v>269</v>
      </c>
      <c r="B21" s="64"/>
      <c r="C21" s="33"/>
      <c r="D21" s="100" t="s">
        <v>270</v>
      </c>
      <c r="E21" s="100"/>
      <c r="F21" s="100"/>
      <c r="G21" s="84"/>
      <c r="H21" s="84"/>
      <c r="I21" s="84"/>
      <c r="J21" s="64"/>
      <c r="K21" s="438"/>
      <c r="L21" s="439"/>
      <c r="M21" s="77">
        <v>385800814</v>
      </c>
      <c r="N21" s="101"/>
      <c r="O21" s="77">
        <v>-385800814</v>
      </c>
      <c r="P21" s="79"/>
      <c r="Q21" s="452"/>
      <c r="R21" s="453"/>
      <c r="U21" s="76" t="s">
        <v>133</v>
      </c>
      <c r="V21" s="76" t="str">
        <f>IF(COUNTA(V22:V25)=COUNTIF(V22:V25,"-"),"-",SUM(V22,V24,V23,V25))</f>
        <v>-</v>
      </c>
      <c r="W21" s="76" t="str">
        <f>IF(COUNTA(W22:W25)=COUNTIF(W22:W25,"-"),"-",SUM(W22,W24,W23,W25))</f>
        <v>-</v>
      </c>
      <c r="X21" s="76" t="s">
        <v>133</v>
      </c>
    </row>
    <row r="22" spans="1:24" ht="15.95" customHeight="1" x14ac:dyDescent="0.15">
      <c r="A22" s="56" t="s">
        <v>271</v>
      </c>
      <c r="B22" s="64"/>
      <c r="C22" s="33"/>
      <c r="D22" s="100"/>
      <c r="E22" s="100" t="s">
        <v>272</v>
      </c>
      <c r="F22" s="84"/>
      <c r="G22" s="84"/>
      <c r="H22" s="84"/>
      <c r="I22" s="84"/>
      <c r="J22" s="64"/>
      <c r="K22" s="438"/>
      <c r="L22" s="439"/>
      <c r="M22" s="77">
        <v>140810400</v>
      </c>
      <c r="N22" s="101"/>
      <c r="O22" s="77">
        <v>-140810400</v>
      </c>
      <c r="P22" s="79"/>
      <c r="Q22" s="440"/>
      <c r="R22" s="441"/>
      <c r="U22" s="76" t="s">
        <v>133</v>
      </c>
      <c r="V22" s="76" t="s">
        <v>133</v>
      </c>
      <c r="W22" s="76" t="s">
        <v>133</v>
      </c>
      <c r="X22" s="76" t="s">
        <v>133</v>
      </c>
    </row>
    <row r="23" spans="1:24" ht="15.95" customHeight="1" x14ac:dyDescent="0.15">
      <c r="A23" s="56" t="s">
        <v>273</v>
      </c>
      <c r="B23" s="64"/>
      <c r="C23" s="33"/>
      <c r="D23" s="100"/>
      <c r="E23" s="100" t="s">
        <v>274</v>
      </c>
      <c r="F23" s="100"/>
      <c r="G23" s="84"/>
      <c r="H23" s="84"/>
      <c r="I23" s="84"/>
      <c r="J23" s="64"/>
      <c r="K23" s="438"/>
      <c r="L23" s="439"/>
      <c r="M23" s="77">
        <v>-940956885</v>
      </c>
      <c r="N23" s="101"/>
      <c r="O23" s="77">
        <v>940956885</v>
      </c>
      <c r="P23" s="79"/>
      <c r="Q23" s="440"/>
      <c r="R23" s="441"/>
      <c r="U23" s="76" t="s">
        <v>133</v>
      </c>
      <c r="V23" s="76" t="s">
        <v>133</v>
      </c>
      <c r="W23" s="76" t="s">
        <v>133</v>
      </c>
      <c r="X23" s="76" t="s">
        <v>133</v>
      </c>
    </row>
    <row r="24" spans="1:24" ht="15.95" customHeight="1" x14ac:dyDescent="0.15">
      <c r="A24" s="56" t="s">
        <v>275</v>
      </c>
      <c r="B24" s="64"/>
      <c r="C24" s="33"/>
      <c r="D24" s="100"/>
      <c r="E24" s="100" t="s">
        <v>276</v>
      </c>
      <c r="F24" s="100"/>
      <c r="G24" s="84"/>
      <c r="H24" s="84"/>
      <c r="I24" s="84"/>
      <c r="J24" s="64"/>
      <c r="K24" s="438"/>
      <c r="L24" s="439"/>
      <c r="M24" s="77">
        <v>1196580419</v>
      </c>
      <c r="N24" s="101"/>
      <c r="O24" s="77">
        <v>-1196580419</v>
      </c>
      <c r="P24" s="79"/>
      <c r="Q24" s="440"/>
      <c r="R24" s="441"/>
      <c r="U24" s="76" t="s">
        <v>133</v>
      </c>
      <c r="V24" s="76" t="s">
        <v>133</v>
      </c>
      <c r="W24" s="76" t="s">
        <v>133</v>
      </c>
      <c r="X24" s="76" t="s">
        <v>133</v>
      </c>
    </row>
    <row r="25" spans="1:24" ht="15.95" customHeight="1" x14ac:dyDescent="0.15">
      <c r="A25" s="56" t="s">
        <v>277</v>
      </c>
      <c r="B25" s="64"/>
      <c r="C25" s="33"/>
      <c r="D25" s="100"/>
      <c r="E25" s="100" t="s">
        <v>278</v>
      </c>
      <c r="F25" s="100"/>
      <c r="G25" s="84"/>
      <c r="H25" s="28"/>
      <c r="I25" s="84"/>
      <c r="J25" s="64"/>
      <c r="K25" s="438"/>
      <c r="L25" s="439"/>
      <c r="M25" s="77">
        <v>-10633120</v>
      </c>
      <c r="N25" s="101"/>
      <c r="O25" s="77">
        <v>10633120</v>
      </c>
      <c r="P25" s="79"/>
      <c r="Q25" s="440"/>
      <c r="R25" s="441"/>
      <c r="U25" s="76" t="s">
        <v>133</v>
      </c>
      <c r="V25" s="76" t="s">
        <v>133</v>
      </c>
      <c r="W25" s="76" t="s">
        <v>133</v>
      </c>
      <c r="X25" s="76" t="s">
        <v>133</v>
      </c>
    </row>
    <row r="26" spans="1:24" ht="15.95" customHeight="1" x14ac:dyDescent="0.15">
      <c r="A26" s="56" t="s">
        <v>279</v>
      </c>
      <c r="B26" s="64"/>
      <c r="C26" s="33"/>
      <c r="D26" s="100" t="s">
        <v>280</v>
      </c>
      <c r="E26" s="84"/>
      <c r="F26" s="84"/>
      <c r="G26" s="84"/>
      <c r="H26" s="84"/>
      <c r="I26" s="84"/>
      <c r="J26" s="64"/>
      <c r="K26" s="77" t="s">
        <v>133</v>
      </c>
      <c r="L26" s="78"/>
      <c r="M26" s="77" t="s">
        <v>83</v>
      </c>
      <c r="N26" s="101"/>
      <c r="O26" s="442"/>
      <c r="P26" s="443"/>
      <c r="Q26" s="444"/>
      <c r="R26" s="443"/>
      <c r="U26" s="76" t="str">
        <f>IF(COUNTIF(V26:X26,"-")=COUNTA(V26:X26),"-",SUM(V26:X26))</f>
        <v>-</v>
      </c>
      <c r="V26" s="76" t="s">
        <v>133</v>
      </c>
      <c r="W26" s="76" t="s">
        <v>133</v>
      </c>
      <c r="X26" s="76" t="s">
        <v>133</v>
      </c>
    </row>
    <row r="27" spans="1:24" ht="15.95" customHeight="1" x14ac:dyDescent="0.15">
      <c r="A27" s="56" t="s">
        <v>281</v>
      </c>
      <c r="B27" s="64"/>
      <c r="C27" s="33"/>
      <c r="D27" s="100" t="s">
        <v>282</v>
      </c>
      <c r="E27" s="100"/>
      <c r="F27" s="84"/>
      <c r="G27" s="84"/>
      <c r="H27" s="84"/>
      <c r="I27" s="84"/>
      <c r="J27" s="64"/>
      <c r="K27" s="77">
        <v>4392320</v>
      </c>
      <c r="L27" s="78"/>
      <c r="M27" s="77">
        <v>4392320</v>
      </c>
      <c r="N27" s="101"/>
      <c r="O27" s="442"/>
      <c r="P27" s="443"/>
      <c r="Q27" s="444"/>
      <c r="R27" s="443"/>
      <c r="U27" s="76" t="str">
        <f>IF(COUNTIF(V27:X27,"-")=COUNTA(V27:X27),"-",SUM(V27:X27))</f>
        <v>-</v>
      </c>
      <c r="V27" s="76" t="s">
        <v>133</v>
      </c>
      <c r="W27" s="76" t="s">
        <v>133</v>
      </c>
      <c r="X27" s="76" t="s">
        <v>133</v>
      </c>
    </row>
    <row r="28" spans="1:24" ht="15.95" customHeight="1" x14ac:dyDescent="0.15">
      <c r="A28" s="56" t="s">
        <v>283</v>
      </c>
      <c r="B28" s="64"/>
      <c r="C28" s="85"/>
      <c r="D28" s="86" t="s">
        <v>137</v>
      </c>
      <c r="E28" s="86"/>
      <c r="F28" s="86"/>
      <c r="G28" s="102"/>
      <c r="H28" s="102"/>
      <c r="I28" s="102"/>
      <c r="J28" s="87"/>
      <c r="K28" s="88">
        <v>1090493188</v>
      </c>
      <c r="L28" s="89"/>
      <c r="M28" s="88">
        <v>1182833188</v>
      </c>
      <c r="N28" s="103"/>
      <c r="O28" s="88">
        <v>-92340000</v>
      </c>
      <c r="P28" s="90"/>
      <c r="Q28" s="436"/>
      <c r="R28" s="437"/>
      <c r="S28" s="104"/>
      <c r="U28" s="76" t="str">
        <f>IF(COUNTIF(V28:X28,"-")=COUNTA(V28:X28),"-",SUM(V28:X28))</f>
        <v>-</v>
      </c>
      <c r="V28" s="76" t="s">
        <v>133</v>
      </c>
      <c r="W28" s="76" t="s">
        <v>133</v>
      </c>
      <c r="X28" s="76" t="s">
        <v>133</v>
      </c>
    </row>
    <row r="29" spans="1:24" ht="15.95" customHeight="1" thickBot="1" x14ac:dyDescent="0.2">
      <c r="A29" s="56" t="s">
        <v>284</v>
      </c>
      <c r="B29" s="64"/>
      <c r="C29" s="105"/>
      <c r="D29" s="106" t="s">
        <v>285</v>
      </c>
      <c r="E29" s="106"/>
      <c r="F29" s="107"/>
      <c r="G29" s="107"/>
      <c r="H29" s="108"/>
      <c r="I29" s="107"/>
      <c r="J29" s="109"/>
      <c r="K29" s="110">
        <v>514004402</v>
      </c>
      <c r="L29" s="111"/>
      <c r="M29" s="110">
        <v>1573026322</v>
      </c>
      <c r="N29" s="112"/>
      <c r="O29" s="110">
        <v>-1059021920</v>
      </c>
      <c r="P29" s="113"/>
      <c r="Q29" s="114" t="e">
        <f>IF(AND(Q20="-",COUNTIF(#REF!,"-")=COUNTA(#REF!)),"-",SUM(Q20,#REF!))</f>
        <v>#REF!</v>
      </c>
      <c r="R29" s="115"/>
      <c r="S29" s="104"/>
      <c r="U29" s="76" t="str">
        <f>IF(COUNTIF(V29:X29,"-")=COUNTA(V29:X29),"-",SUM(V29:X29))</f>
        <v>-</v>
      </c>
      <c r="V29" s="76" t="str">
        <f>IF(AND(V21="-",COUNTIF(V26:V27,"-")=COUNTA(V26:V27),V28="-"),"-",SUM(V21,V26:V27,V28))</f>
        <v>-</v>
      </c>
      <c r="W29" s="76" t="str">
        <f>IF(AND(W20="-",W21="-",COUNTIF(W26:W27,"-")=COUNTA(W26:W27),W28="-"),"-",SUM(W20,W21,W26:W27,W28))</f>
        <v>-</v>
      </c>
      <c r="X29" s="76" t="s">
        <v>133</v>
      </c>
    </row>
    <row r="30" spans="1:24" ht="15.95" customHeight="1" thickBot="1" x14ac:dyDescent="0.2">
      <c r="A30" s="56" t="s">
        <v>286</v>
      </c>
      <c r="B30" s="64"/>
      <c r="C30" s="116" t="s">
        <v>287</v>
      </c>
      <c r="D30" s="117"/>
      <c r="E30" s="117"/>
      <c r="F30" s="117"/>
      <c r="G30" s="118"/>
      <c r="H30" s="118"/>
      <c r="I30" s="118"/>
      <c r="J30" s="119"/>
      <c r="K30" s="120">
        <v>3512998442</v>
      </c>
      <c r="L30" s="121"/>
      <c r="M30" s="120">
        <v>7612105812</v>
      </c>
      <c r="N30" s="122"/>
      <c r="O30" s="120">
        <v>-4099107370</v>
      </c>
      <c r="P30" s="123"/>
      <c r="Q30" s="124" t="e">
        <f>IF(AND(Q15="-",Q29="-"),"-",SUM(Q15,Q29))</f>
        <v>#REF!</v>
      </c>
      <c r="R30" s="125"/>
      <c r="S30" s="104"/>
      <c r="U30" s="76" t="str">
        <f>IF(COUNTIF(V30:X30,"-")=COUNTA(V30:X30),"-",SUM(V30:X30))</f>
        <v>-</v>
      </c>
      <c r="V30" s="76" t="s">
        <v>133</v>
      </c>
      <c r="W30" s="76" t="s">
        <v>133</v>
      </c>
      <c r="X30" s="76" t="s">
        <v>133</v>
      </c>
    </row>
    <row r="31" spans="1:24" ht="6.75" customHeight="1" x14ac:dyDescent="0.15">
      <c r="B31" s="64"/>
      <c r="C31" s="126"/>
      <c r="D31" s="127"/>
      <c r="E31" s="127"/>
      <c r="F31" s="127"/>
      <c r="G31" s="127"/>
      <c r="H31" s="127"/>
      <c r="I31" s="127"/>
      <c r="J31" s="127"/>
      <c r="K31" s="64"/>
      <c r="L31" s="64"/>
      <c r="M31" s="64"/>
      <c r="N31" s="64"/>
      <c r="O31" s="64"/>
      <c r="P31" s="64"/>
      <c r="Q31" s="64"/>
      <c r="R31" s="27"/>
      <c r="S31" s="104"/>
    </row>
    <row r="32" spans="1:24" ht="15.6" customHeight="1" x14ac:dyDescent="0.15">
      <c r="B32" s="64"/>
      <c r="C32" s="128"/>
      <c r="D32" s="129" t="s">
        <v>249</v>
      </c>
      <c r="F32" s="67"/>
      <c r="G32" s="61"/>
      <c r="H32" s="67"/>
      <c r="I32" s="67"/>
      <c r="J32" s="128"/>
      <c r="K32" s="64"/>
      <c r="L32" s="64"/>
      <c r="M32" s="64"/>
      <c r="N32" s="64"/>
      <c r="O32" s="64"/>
      <c r="P32" s="64"/>
      <c r="Q32" s="64"/>
      <c r="R32" s="27"/>
      <c r="S32" s="104"/>
    </row>
  </sheetData>
  <mergeCells count="28">
    <mergeCell ref="C9:R9"/>
    <mergeCell ref="C10:R10"/>
    <mergeCell ref="C11:R11"/>
    <mergeCell ref="C13:J14"/>
    <mergeCell ref="K13:L14"/>
    <mergeCell ref="M14:N14"/>
    <mergeCell ref="O14:P14"/>
    <mergeCell ref="Q14:R14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Q28:R28"/>
    <mergeCell ref="K25:L25"/>
    <mergeCell ref="Q25:R25"/>
    <mergeCell ref="O26:P26"/>
    <mergeCell ref="Q26:R26"/>
    <mergeCell ref="O27:P27"/>
    <mergeCell ref="Q27:R27"/>
  </mergeCells>
  <phoneticPr fontId="3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topLeftCell="B1" zoomScale="85" zoomScaleNormal="85" zoomScaleSheetLayoutView="100" workbookViewId="0"/>
  </sheetViews>
  <sheetFormatPr defaultColWidth="9" defaultRowHeight="13.5" x14ac:dyDescent="0.15"/>
  <cols>
    <col min="1" max="1" width="9" style="130" hidden="1" customWidth="1"/>
    <col min="2" max="2" width="0.625" style="18" customWidth="1"/>
    <col min="3" max="3" width="1.25" style="131" customWidth="1"/>
    <col min="4" max="12" width="2.125" style="131" customWidth="1"/>
    <col min="13" max="13" width="18.375" style="131" customWidth="1"/>
    <col min="14" max="14" width="21.625" style="131" customWidth="1"/>
    <col min="15" max="15" width="2.5" style="131" customWidth="1"/>
    <col min="16" max="16" width="0.625" style="131" customWidth="1"/>
    <col min="17" max="17" width="9" style="18"/>
    <col min="18" max="18" width="0" style="18" hidden="1" customWidth="1"/>
    <col min="19" max="16384" width="9" style="18"/>
  </cols>
  <sheetData>
    <row r="1" spans="1:19" x14ac:dyDescent="0.15">
      <c r="C1" s="131" t="s">
        <v>96</v>
      </c>
    </row>
    <row r="2" spans="1:19" x14ac:dyDescent="0.15">
      <c r="C2" s="131" t="s">
        <v>97</v>
      </c>
    </row>
    <row r="3" spans="1:19" x14ac:dyDescent="0.15">
      <c r="C3" s="131" t="s">
        <v>98</v>
      </c>
    </row>
    <row r="4" spans="1:19" x14ac:dyDescent="0.15">
      <c r="C4" s="131" t="s">
        <v>99</v>
      </c>
    </row>
    <row r="5" spans="1:19" x14ac:dyDescent="0.15">
      <c r="C5" s="131" t="s">
        <v>100</v>
      </c>
    </row>
    <row r="6" spans="1:19" x14ac:dyDescent="0.15">
      <c r="C6" s="131" t="s">
        <v>101</v>
      </c>
    </row>
    <row r="7" spans="1:19" x14ac:dyDescent="0.15">
      <c r="C7" s="131" t="s">
        <v>102</v>
      </c>
    </row>
    <row r="8" spans="1:19" x14ac:dyDescent="0.15">
      <c r="A8" s="14"/>
      <c r="C8" s="132"/>
      <c r="D8" s="132"/>
      <c r="E8" s="132"/>
      <c r="F8" s="132"/>
      <c r="G8" s="132"/>
      <c r="H8" s="132"/>
      <c r="I8" s="132"/>
      <c r="J8" s="16"/>
      <c r="K8" s="16"/>
      <c r="L8" s="16"/>
      <c r="M8" s="16"/>
      <c r="N8" s="16"/>
      <c r="O8" s="16"/>
      <c r="P8" s="18"/>
    </row>
    <row r="9" spans="1:19" ht="24" x14ac:dyDescent="0.2">
      <c r="C9" s="468" t="s">
        <v>288</v>
      </c>
      <c r="D9" s="468"/>
      <c r="E9" s="468"/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133"/>
    </row>
    <row r="10" spans="1:19" ht="17.25" x14ac:dyDescent="0.2">
      <c r="C10" s="469" t="s">
        <v>251</v>
      </c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133"/>
    </row>
    <row r="11" spans="1:19" ht="17.25" x14ac:dyDescent="0.2">
      <c r="C11" s="469" t="s">
        <v>252</v>
      </c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133"/>
    </row>
    <row r="12" spans="1:19" ht="18" thickBot="1" x14ac:dyDescent="0.25">
      <c r="D12" s="133"/>
      <c r="E12" s="133"/>
      <c r="F12" s="133"/>
      <c r="G12" s="133"/>
      <c r="H12" s="133"/>
      <c r="I12" s="133"/>
      <c r="J12" s="133"/>
      <c r="K12" s="133"/>
      <c r="L12" s="133"/>
      <c r="M12" s="134"/>
      <c r="N12" s="133"/>
      <c r="O12" s="134" t="s">
        <v>105</v>
      </c>
      <c r="P12" s="133"/>
    </row>
    <row r="13" spans="1:19" ht="18" thickBot="1" x14ac:dyDescent="0.25">
      <c r="A13" s="130" t="s">
        <v>106</v>
      </c>
      <c r="C13" s="470" t="s">
        <v>108</v>
      </c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2" t="s">
        <v>109</v>
      </c>
      <c r="O13" s="473"/>
      <c r="P13" s="133"/>
    </row>
    <row r="14" spans="1:19" x14ac:dyDescent="0.15">
      <c r="A14" s="130" t="s">
        <v>289</v>
      </c>
      <c r="C14" s="135"/>
      <c r="D14" s="136" t="s">
        <v>290</v>
      </c>
      <c r="E14" s="136"/>
      <c r="F14" s="18"/>
      <c r="G14" s="136"/>
      <c r="H14" s="136"/>
      <c r="I14" s="136"/>
      <c r="J14" s="136"/>
      <c r="K14" s="18"/>
      <c r="L14" s="18"/>
      <c r="M14" s="18"/>
      <c r="N14" s="137">
        <v>3424899017</v>
      </c>
      <c r="O14" s="138"/>
      <c r="P14" s="17"/>
      <c r="S14" s="139"/>
    </row>
    <row r="15" spans="1:19" x14ac:dyDescent="0.15">
      <c r="A15" s="130" t="s">
        <v>291</v>
      </c>
      <c r="C15" s="135"/>
      <c r="D15" s="136"/>
      <c r="E15" s="136" t="s">
        <v>292</v>
      </c>
      <c r="F15" s="136"/>
      <c r="G15" s="136"/>
      <c r="H15" s="136"/>
      <c r="I15" s="136"/>
      <c r="J15" s="136"/>
      <c r="K15" s="18"/>
      <c r="L15" s="18"/>
      <c r="M15" s="18"/>
      <c r="N15" s="137">
        <v>3273227557</v>
      </c>
      <c r="O15" s="140"/>
      <c r="P15" s="17"/>
      <c r="S15" s="139"/>
    </row>
    <row r="16" spans="1:19" x14ac:dyDescent="0.15">
      <c r="A16" s="130" t="s">
        <v>293</v>
      </c>
      <c r="C16" s="135"/>
      <c r="D16" s="136"/>
      <c r="E16" s="136"/>
      <c r="F16" s="136" t="s">
        <v>294</v>
      </c>
      <c r="G16" s="136"/>
      <c r="H16" s="136"/>
      <c r="I16" s="136"/>
      <c r="J16" s="136"/>
      <c r="K16" s="18"/>
      <c r="L16" s="18"/>
      <c r="M16" s="18"/>
      <c r="N16" s="137">
        <v>1374598112</v>
      </c>
      <c r="O16" s="140"/>
      <c r="P16" s="17"/>
      <c r="S16" s="139"/>
    </row>
    <row r="17" spans="1:19" x14ac:dyDescent="0.15">
      <c r="A17" s="130" t="s">
        <v>295</v>
      </c>
      <c r="C17" s="135"/>
      <c r="D17" s="136"/>
      <c r="E17" s="136"/>
      <c r="F17" s="136"/>
      <c r="G17" s="136" t="s">
        <v>296</v>
      </c>
      <c r="H17" s="136"/>
      <c r="I17" s="136"/>
      <c r="J17" s="136"/>
      <c r="K17" s="18"/>
      <c r="L17" s="18"/>
      <c r="M17" s="18"/>
      <c r="N17" s="137">
        <v>1305658978</v>
      </c>
      <c r="O17" s="140"/>
      <c r="P17" s="17"/>
      <c r="S17" s="139"/>
    </row>
    <row r="18" spans="1:19" x14ac:dyDescent="0.15">
      <c r="A18" s="130" t="s">
        <v>297</v>
      </c>
      <c r="C18" s="135"/>
      <c r="D18" s="136"/>
      <c r="E18" s="136"/>
      <c r="F18" s="136"/>
      <c r="G18" s="136" t="s">
        <v>298</v>
      </c>
      <c r="H18" s="136"/>
      <c r="I18" s="136"/>
      <c r="J18" s="136"/>
      <c r="K18" s="18"/>
      <c r="L18" s="18"/>
      <c r="M18" s="18"/>
      <c r="N18" s="137">
        <v>55144963</v>
      </c>
      <c r="O18" s="140"/>
      <c r="P18" s="17"/>
      <c r="S18" s="139"/>
    </row>
    <row r="19" spans="1:19" x14ac:dyDescent="0.15">
      <c r="A19" s="130" t="s">
        <v>299</v>
      </c>
      <c r="C19" s="135"/>
      <c r="D19" s="136"/>
      <c r="E19" s="136"/>
      <c r="F19" s="136"/>
      <c r="G19" s="136" t="s">
        <v>300</v>
      </c>
      <c r="H19" s="136"/>
      <c r="I19" s="136"/>
      <c r="J19" s="136"/>
      <c r="K19" s="18"/>
      <c r="L19" s="18"/>
      <c r="M19" s="18"/>
      <c r="N19" s="137" t="s">
        <v>83</v>
      </c>
      <c r="O19" s="140"/>
      <c r="P19" s="17"/>
      <c r="S19" s="139"/>
    </row>
    <row r="20" spans="1:19" x14ac:dyDescent="0.15">
      <c r="A20" s="130" t="s">
        <v>301</v>
      </c>
      <c r="C20" s="135"/>
      <c r="D20" s="136"/>
      <c r="E20" s="136"/>
      <c r="F20" s="136"/>
      <c r="G20" s="136" t="s">
        <v>137</v>
      </c>
      <c r="H20" s="136"/>
      <c r="I20" s="136"/>
      <c r="J20" s="136"/>
      <c r="K20" s="18"/>
      <c r="L20" s="18"/>
      <c r="M20" s="18"/>
      <c r="N20" s="137">
        <v>13794171</v>
      </c>
      <c r="O20" s="140"/>
      <c r="P20" s="17"/>
      <c r="S20" s="139"/>
    </row>
    <row r="21" spans="1:19" x14ac:dyDescent="0.15">
      <c r="A21" s="130" t="s">
        <v>302</v>
      </c>
      <c r="C21" s="135"/>
      <c r="D21" s="136"/>
      <c r="E21" s="136"/>
      <c r="F21" s="136" t="s">
        <v>303</v>
      </c>
      <c r="G21" s="136"/>
      <c r="H21" s="136"/>
      <c r="I21" s="136"/>
      <c r="J21" s="136"/>
      <c r="K21" s="18"/>
      <c r="L21" s="18"/>
      <c r="M21" s="18"/>
      <c r="N21" s="137">
        <v>1889326184</v>
      </c>
      <c r="O21" s="140"/>
      <c r="P21" s="17"/>
      <c r="S21" s="139"/>
    </row>
    <row r="22" spans="1:19" x14ac:dyDescent="0.15">
      <c r="A22" s="130" t="s">
        <v>304</v>
      </c>
      <c r="C22" s="135"/>
      <c r="D22" s="136"/>
      <c r="E22" s="136"/>
      <c r="F22" s="136"/>
      <c r="G22" s="136" t="s">
        <v>305</v>
      </c>
      <c r="H22" s="136"/>
      <c r="I22" s="136"/>
      <c r="J22" s="136"/>
      <c r="K22" s="18"/>
      <c r="L22" s="18"/>
      <c r="M22" s="18"/>
      <c r="N22" s="137">
        <v>679008707</v>
      </c>
      <c r="O22" s="140"/>
      <c r="P22" s="17"/>
      <c r="S22" s="139"/>
    </row>
    <row r="23" spans="1:19" x14ac:dyDescent="0.15">
      <c r="A23" s="130" t="s">
        <v>306</v>
      </c>
      <c r="C23" s="135"/>
      <c r="D23" s="136"/>
      <c r="E23" s="136"/>
      <c r="F23" s="136"/>
      <c r="G23" s="136" t="s">
        <v>307</v>
      </c>
      <c r="H23" s="136"/>
      <c r="I23" s="136"/>
      <c r="J23" s="136"/>
      <c r="K23" s="18"/>
      <c r="L23" s="18"/>
      <c r="M23" s="18"/>
      <c r="N23" s="137">
        <v>361700594</v>
      </c>
      <c r="O23" s="140"/>
      <c r="P23" s="17"/>
      <c r="S23" s="139"/>
    </row>
    <row r="24" spans="1:19" x14ac:dyDescent="0.15">
      <c r="A24" s="130" t="s">
        <v>308</v>
      </c>
      <c r="C24" s="135"/>
      <c r="D24" s="136"/>
      <c r="E24" s="136"/>
      <c r="F24" s="136"/>
      <c r="G24" s="136" t="s">
        <v>309</v>
      </c>
      <c r="H24" s="136"/>
      <c r="I24" s="136"/>
      <c r="J24" s="136"/>
      <c r="K24" s="18"/>
      <c r="L24" s="18"/>
      <c r="M24" s="18"/>
      <c r="N24" s="137">
        <v>848616883</v>
      </c>
      <c r="O24" s="140"/>
      <c r="P24" s="17"/>
      <c r="S24" s="139"/>
    </row>
    <row r="25" spans="1:19" x14ac:dyDescent="0.15">
      <c r="A25" s="130" t="s">
        <v>310</v>
      </c>
      <c r="C25" s="135"/>
      <c r="D25" s="136"/>
      <c r="E25" s="136"/>
      <c r="F25" s="136"/>
      <c r="G25" s="136" t="s">
        <v>137</v>
      </c>
      <c r="H25" s="136"/>
      <c r="I25" s="136"/>
      <c r="J25" s="136"/>
      <c r="K25" s="18"/>
      <c r="L25" s="18"/>
      <c r="M25" s="18"/>
      <c r="N25" s="137" t="s">
        <v>83</v>
      </c>
      <c r="O25" s="140"/>
      <c r="P25" s="17"/>
      <c r="S25" s="139"/>
    </row>
    <row r="26" spans="1:19" x14ac:dyDescent="0.15">
      <c r="A26" s="130" t="s">
        <v>311</v>
      </c>
      <c r="C26" s="135"/>
      <c r="D26" s="136"/>
      <c r="E26" s="136"/>
      <c r="F26" s="136" t="s">
        <v>312</v>
      </c>
      <c r="G26" s="136"/>
      <c r="H26" s="136"/>
      <c r="I26" s="136"/>
      <c r="J26" s="136"/>
      <c r="K26" s="18"/>
      <c r="L26" s="18"/>
      <c r="M26" s="18"/>
      <c r="N26" s="137">
        <v>9303261</v>
      </c>
      <c r="O26" s="140"/>
      <c r="P26" s="17"/>
      <c r="S26" s="139"/>
    </row>
    <row r="27" spans="1:19" x14ac:dyDescent="0.15">
      <c r="A27" s="130" t="s">
        <v>313</v>
      </c>
      <c r="C27" s="135"/>
      <c r="D27" s="136"/>
      <c r="E27" s="136"/>
      <c r="F27" s="18"/>
      <c r="G27" s="18" t="s">
        <v>314</v>
      </c>
      <c r="H27" s="18"/>
      <c r="I27" s="136"/>
      <c r="J27" s="136"/>
      <c r="K27" s="18"/>
      <c r="L27" s="18"/>
      <c r="M27" s="18"/>
      <c r="N27" s="137">
        <v>6468658</v>
      </c>
      <c r="O27" s="140"/>
      <c r="P27" s="17"/>
      <c r="S27" s="139"/>
    </row>
    <row r="28" spans="1:19" x14ac:dyDescent="0.15">
      <c r="A28" s="130" t="s">
        <v>315</v>
      </c>
      <c r="C28" s="135"/>
      <c r="D28" s="136"/>
      <c r="E28" s="136"/>
      <c r="F28" s="18"/>
      <c r="G28" s="136" t="s">
        <v>316</v>
      </c>
      <c r="H28" s="136"/>
      <c r="I28" s="136"/>
      <c r="J28" s="136"/>
      <c r="K28" s="18"/>
      <c r="L28" s="18"/>
      <c r="M28" s="18"/>
      <c r="N28" s="137" t="s">
        <v>83</v>
      </c>
      <c r="O28" s="140"/>
      <c r="P28" s="17"/>
      <c r="S28" s="139"/>
    </row>
    <row r="29" spans="1:19" x14ac:dyDescent="0.15">
      <c r="A29" s="130" t="s">
        <v>317</v>
      </c>
      <c r="C29" s="135"/>
      <c r="D29" s="136"/>
      <c r="E29" s="136"/>
      <c r="F29" s="18"/>
      <c r="G29" s="136" t="s">
        <v>137</v>
      </c>
      <c r="H29" s="136"/>
      <c r="I29" s="136"/>
      <c r="J29" s="136"/>
      <c r="K29" s="18"/>
      <c r="L29" s="18"/>
      <c r="M29" s="18"/>
      <c r="N29" s="137">
        <v>2834603</v>
      </c>
      <c r="O29" s="140"/>
      <c r="P29" s="17"/>
      <c r="S29" s="139"/>
    </row>
    <row r="30" spans="1:19" x14ac:dyDescent="0.15">
      <c r="A30" s="130" t="s">
        <v>318</v>
      </c>
      <c r="C30" s="135"/>
      <c r="D30" s="136"/>
      <c r="E30" s="18" t="s">
        <v>319</v>
      </c>
      <c r="F30" s="18"/>
      <c r="G30" s="136"/>
      <c r="H30" s="136"/>
      <c r="I30" s="136"/>
      <c r="J30" s="136"/>
      <c r="K30" s="18"/>
      <c r="L30" s="18"/>
      <c r="M30" s="18"/>
      <c r="N30" s="137">
        <v>151671460</v>
      </c>
      <c r="O30" s="140"/>
      <c r="P30" s="17"/>
      <c r="S30" s="139"/>
    </row>
    <row r="31" spans="1:19" x14ac:dyDescent="0.15">
      <c r="A31" s="130" t="s">
        <v>320</v>
      </c>
      <c r="C31" s="135"/>
      <c r="D31" s="136"/>
      <c r="E31" s="136"/>
      <c r="F31" s="136" t="s">
        <v>321</v>
      </c>
      <c r="G31" s="136"/>
      <c r="H31" s="136"/>
      <c r="I31" s="136"/>
      <c r="J31" s="136"/>
      <c r="K31" s="18"/>
      <c r="L31" s="18"/>
      <c r="M31" s="18"/>
      <c r="N31" s="137">
        <v>146518952</v>
      </c>
      <c r="O31" s="140"/>
      <c r="P31" s="17"/>
      <c r="S31" s="139"/>
    </row>
    <row r="32" spans="1:19" x14ac:dyDescent="0.15">
      <c r="A32" s="130" t="s">
        <v>322</v>
      </c>
      <c r="C32" s="135"/>
      <c r="D32" s="136"/>
      <c r="E32" s="136"/>
      <c r="F32" s="136" t="s">
        <v>323</v>
      </c>
      <c r="G32" s="136"/>
      <c r="H32" s="136"/>
      <c r="I32" s="136"/>
      <c r="J32" s="136"/>
      <c r="K32" s="18"/>
      <c r="L32" s="18"/>
      <c r="M32" s="18"/>
      <c r="N32" s="137" t="s">
        <v>83</v>
      </c>
      <c r="O32" s="140"/>
      <c r="P32" s="17"/>
      <c r="S32" s="139"/>
    </row>
    <row r="33" spans="1:19" x14ac:dyDescent="0.15">
      <c r="A33" s="130" t="s">
        <v>324</v>
      </c>
      <c r="C33" s="135"/>
      <c r="D33" s="136"/>
      <c r="E33" s="136"/>
      <c r="F33" s="136" t="s">
        <v>325</v>
      </c>
      <c r="G33" s="136"/>
      <c r="H33" s="136"/>
      <c r="I33" s="136"/>
      <c r="J33" s="136"/>
      <c r="K33" s="18"/>
      <c r="L33" s="18"/>
      <c r="M33" s="18"/>
      <c r="N33" s="137" t="s">
        <v>83</v>
      </c>
      <c r="O33" s="140"/>
      <c r="P33" s="17"/>
      <c r="S33" s="139"/>
    </row>
    <row r="34" spans="1:19" x14ac:dyDescent="0.15">
      <c r="A34" s="130" t="s">
        <v>326</v>
      </c>
      <c r="C34" s="135"/>
      <c r="D34" s="136"/>
      <c r="E34" s="136"/>
      <c r="F34" s="136" t="s">
        <v>137</v>
      </c>
      <c r="G34" s="136"/>
      <c r="H34" s="136"/>
      <c r="I34" s="136"/>
      <c r="J34" s="136"/>
      <c r="K34" s="18"/>
      <c r="L34" s="18"/>
      <c r="M34" s="18"/>
      <c r="N34" s="137">
        <v>5152508</v>
      </c>
      <c r="O34" s="140"/>
      <c r="P34" s="17"/>
      <c r="S34" s="139"/>
    </row>
    <row r="35" spans="1:19" x14ac:dyDescent="0.15">
      <c r="A35" s="130" t="s">
        <v>327</v>
      </c>
      <c r="C35" s="135"/>
      <c r="D35" s="136" t="s">
        <v>328</v>
      </c>
      <c r="E35" s="136"/>
      <c r="F35" s="136"/>
      <c r="G35" s="136"/>
      <c r="H35" s="136"/>
      <c r="I35" s="136"/>
      <c r="J35" s="136"/>
      <c r="K35" s="18"/>
      <c r="L35" s="18"/>
      <c r="M35" s="18"/>
      <c r="N35" s="137">
        <v>413957370</v>
      </c>
      <c r="O35" s="140"/>
      <c r="P35" s="17"/>
      <c r="S35" s="139"/>
    </row>
    <row r="36" spans="1:19" x14ac:dyDescent="0.15">
      <c r="A36" s="130" t="s">
        <v>329</v>
      </c>
      <c r="C36" s="135"/>
      <c r="D36" s="136"/>
      <c r="E36" s="136" t="s">
        <v>330</v>
      </c>
      <c r="F36" s="136"/>
      <c r="G36" s="136"/>
      <c r="H36" s="136"/>
      <c r="I36" s="136"/>
      <c r="J36" s="136"/>
      <c r="K36" s="141"/>
      <c r="L36" s="141"/>
      <c r="M36" s="141"/>
      <c r="N36" s="137">
        <v>259751539</v>
      </c>
      <c r="O36" s="140"/>
      <c r="P36" s="17"/>
      <c r="S36" s="139"/>
    </row>
    <row r="37" spans="1:19" x14ac:dyDescent="0.15">
      <c r="A37" s="130" t="s">
        <v>331</v>
      </c>
      <c r="C37" s="135"/>
      <c r="D37" s="136"/>
      <c r="E37" s="136" t="s">
        <v>137</v>
      </c>
      <c r="F37" s="136"/>
      <c r="G37" s="18"/>
      <c r="H37" s="136"/>
      <c r="I37" s="136"/>
      <c r="J37" s="136"/>
      <c r="K37" s="141"/>
      <c r="L37" s="141"/>
      <c r="M37" s="141"/>
      <c r="N37" s="137">
        <v>154205831</v>
      </c>
      <c r="O37" s="140"/>
      <c r="P37" s="17"/>
      <c r="S37" s="139"/>
    </row>
    <row r="38" spans="1:19" x14ac:dyDescent="0.15">
      <c r="A38" s="130" t="s">
        <v>332</v>
      </c>
      <c r="C38" s="142" t="s">
        <v>333</v>
      </c>
      <c r="D38" s="143"/>
      <c r="E38" s="143"/>
      <c r="F38" s="143"/>
      <c r="G38" s="143"/>
      <c r="H38" s="143"/>
      <c r="I38" s="143"/>
      <c r="J38" s="143"/>
      <c r="K38" s="144"/>
      <c r="L38" s="144"/>
      <c r="M38" s="144"/>
      <c r="N38" s="145">
        <v>-3010941647</v>
      </c>
      <c r="O38" s="146"/>
      <c r="P38" s="17"/>
      <c r="S38" s="139"/>
    </row>
    <row r="39" spans="1:19" x14ac:dyDescent="0.15">
      <c r="A39" s="130" t="s">
        <v>334</v>
      </c>
      <c r="C39" s="135"/>
      <c r="D39" s="136" t="s">
        <v>335</v>
      </c>
      <c r="E39" s="136"/>
      <c r="F39" s="18"/>
      <c r="G39" s="136"/>
      <c r="H39" s="136"/>
      <c r="I39" s="136"/>
      <c r="J39" s="136"/>
      <c r="K39" s="18"/>
      <c r="L39" s="18"/>
      <c r="M39" s="18"/>
      <c r="N39" s="137">
        <v>2</v>
      </c>
      <c r="O39" s="138"/>
      <c r="P39" s="17"/>
      <c r="S39" s="139"/>
    </row>
    <row r="40" spans="1:19" x14ac:dyDescent="0.15">
      <c r="A40" s="130" t="s">
        <v>336</v>
      </c>
      <c r="C40" s="135"/>
      <c r="D40" s="136"/>
      <c r="E40" s="18" t="s">
        <v>337</v>
      </c>
      <c r="F40" s="18"/>
      <c r="G40" s="136"/>
      <c r="H40" s="136"/>
      <c r="I40" s="136"/>
      <c r="J40" s="136"/>
      <c r="K40" s="18"/>
      <c r="L40" s="18"/>
      <c r="M40" s="18"/>
      <c r="N40" s="137" t="s">
        <v>83</v>
      </c>
      <c r="O40" s="140"/>
      <c r="P40" s="17"/>
      <c r="S40" s="139"/>
    </row>
    <row r="41" spans="1:19" x14ac:dyDescent="0.15">
      <c r="A41" s="130" t="s">
        <v>338</v>
      </c>
      <c r="C41" s="135"/>
      <c r="D41" s="136"/>
      <c r="E41" s="18" t="s">
        <v>339</v>
      </c>
      <c r="F41" s="18"/>
      <c r="G41" s="136"/>
      <c r="H41" s="136"/>
      <c r="I41" s="136"/>
      <c r="J41" s="136"/>
      <c r="K41" s="18"/>
      <c r="L41" s="18"/>
      <c r="M41" s="18"/>
      <c r="N41" s="137">
        <v>2</v>
      </c>
      <c r="O41" s="140"/>
      <c r="P41" s="17"/>
      <c r="S41" s="139"/>
    </row>
    <row r="42" spans="1:19" x14ac:dyDescent="0.15">
      <c r="A42" s="130" t="s">
        <v>340</v>
      </c>
      <c r="C42" s="135"/>
      <c r="D42" s="136"/>
      <c r="E42" s="18" t="s">
        <v>341</v>
      </c>
      <c r="F42" s="18"/>
      <c r="G42" s="136"/>
      <c r="H42" s="18"/>
      <c r="I42" s="136"/>
      <c r="J42" s="136"/>
      <c r="K42" s="18"/>
      <c r="L42" s="18"/>
      <c r="M42" s="18"/>
      <c r="N42" s="137" t="s">
        <v>83</v>
      </c>
      <c r="O42" s="140"/>
      <c r="P42" s="17"/>
      <c r="S42" s="139"/>
    </row>
    <row r="43" spans="1:19" x14ac:dyDescent="0.15">
      <c r="A43" s="130" t="s">
        <v>342</v>
      </c>
      <c r="C43" s="135"/>
      <c r="D43" s="136"/>
      <c r="E43" s="136" t="s">
        <v>343</v>
      </c>
      <c r="F43" s="136"/>
      <c r="G43" s="136"/>
      <c r="H43" s="136"/>
      <c r="I43" s="136"/>
      <c r="J43" s="136"/>
      <c r="K43" s="18"/>
      <c r="L43" s="18"/>
      <c r="M43" s="18"/>
      <c r="N43" s="137" t="s">
        <v>83</v>
      </c>
      <c r="O43" s="140"/>
      <c r="P43" s="17"/>
      <c r="S43" s="139"/>
    </row>
    <row r="44" spans="1:19" x14ac:dyDescent="0.15">
      <c r="A44" s="130" t="s">
        <v>344</v>
      </c>
      <c r="C44" s="135"/>
      <c r="D44" s="136"/>
      <c r="E44" s="136" t="s">
        <v>137</v>
      </c>
      <c r="F44" s="136"/>
      <c r="G44" s="136"/>
      <c r="H44" s="136"/>
      <c r="I44" s="136"/>
      <c r="J44" s="136"/>
      <c r="K44" s="18"/>
      <c r="L44" s="18"/>
      <c r="M44" s="18"/>
      <c r="N44" s="137" t="s">
        <v>83</v>
      </c>
      <c r="O44" s="140"/>
      <c r="P44" s="17"/>
      <c r="S44" s="139"/>
    </row>
    <row r="45" spans="1:19" x14ac:dyDescent="0.15">
      <c r="A45" s="130" t="s">
        <v>345</v>
      </c>
      <c r="C45" s="135"/>
      <c r="D45" s="136" t="s">
        <v>346</v>
      </c>
      <c r="E45" s="136"/>
      <c r="F45" s="136"/>
      <c r="G45" s="136"/>
      <c r="H45" s="136"/>
      <c r="I45" s="136"/>
      <c r="J45" s="136"/>
      <c r="K45" s="141"/>
      <c r="L45" s="141"/>
      <c r="M45" s="141"/>
      <c r="N45" s="137" t="s">
        <v>133</v>
      </c>
      <c r="O45" s="138"/>
      <c r="P45" s="17"/>
      <c r="S45" s="139"/>
    </row>
    <row r="46" spans="1:19" x14ac:dyDescent="0.15">
      <c r="A46" s="130" t="s">
        <v>347</v>
      </c>
      <c r="C46" s="135"/>
      <c r="D46" s="136"/>
      <c r="E46" s="136" t="s">
        <v>348</v>
      </c>
      <c r="F46" s="136"/>
      <c r="G46" s="136"/>
      <c r="H46" s="136"/>
      <c r="I46" s="136"/>
      <c r="J46" s="136"/>
      <c r="K46" s="141"/>
      <c r="L46" s="141"/>
      <c r="M46" s="141"/>
      <c r="N46" s="137" t="s">
        <v>83</v>
      </c>
      <c r="O46" s="140"/>
      <c r="P46" s="17"/>
      <c r="S46" s="139"/>
    </row>
    <row r="47" spans="1:19" ht="14.25" thickBot="1" x14ac:dyDescent="0.2">
      <c r="A47" s="130" t="s">
        <v>349</v>
      </c>
      <c r="C47" s="135"/>
      <c r="D47" s="136"/>
      <c r="E47" s="136" t="s">
        <v>137</v>
      </c>
      <c r="F47" s="136"/>
      <c r="G47" s="136"/>
      <c r="H47" s="136"/>
      <c r="I47" s="136"/>
      <c r="J47" s="136"/>
      <c r="K47" s="141"/>
      <c r="L47" s="141"/>
      <c r="M47" s="141"/>
      <c r="N47" s="137" t="s">
        <v>83</v>
      </c>
      <c r="O47" s="140"/>
      <c r="P47" s="17"/>
      <c r="S47" s="139"/>
    </row>
    <row r="48" spans="1:19" ht="14.25" thickBot="1" x14ac:dyDescent="0.2">
      <c r="A48" s="130" t="s">
        <v>350</v>
      </c>
      <c r="C48" s="147" t="s">
        <v>351</v>
      </c>
      <c r="D48" s="148"/>
      <c r="E48" s="148"/>
      <c r="F48" s="148"/>
      <c r="G48" s="148"/>
      <c r="H48" s="148"/>
      <c r="I48" s="148"/>
      <c r="J48" s="148"/>
      <c r="K48" s="149"/>
      <c r="L48" s="149"/>
      <c r="M48" s="149"/>
      <c r="N48" s="150">
        <v>-3010941649</v>
      </c>
      <c r="O48" s="151"/>
      <c r="P48" s="17"/>
      <c r="S48" s="139"/>
    </row>
    <row r="49" spans="1:12" s="17" customFormat="1" ht="3.75" customHeight="1" x14ac:dyDescent="0.15">
      <c r="A49" s="152"/>
      <c r="C49" s="153"/>
      <c r="D49" s="153"/>
      <c r="E49" s="154"/>
      <c r="F49" s="154"/>
      <c r="G49" s="154"/>
      <c r="H49" s="154"/>
      <c r="I49" s="154"/>
      <c r="J49" s="155"/>
      <c r="K49" s="155"/>
      <c r="L49" s="155"/>
    </row>
    <row r="50" spans="1:12" s="17" customFormat="1" ht="15.6" customHeight="1" x14ac:dyDescent="0.15">
      <c r="A50" s="152"/>
      <c r="C50" s="156"/>
      <c r="D50" s="156" t="s">
        <v>249</v>
      </c>
      <c r="E50" s="157"/>
      <c r="F50" s="157"/>
      <c r="G50" s="157"/>
      <c r="H50" s="157"/>
      <c r="I50" s="157"/>
      <c r="J50" s="158"/>
      <c r="K50" s="158"/>
      <c r="L50" s="158"/>
    </row>
  </sheetData>
  <mergeCells count="5">
    <mergeCell ref="C9:O9"/>
    <mergeCell ref="C10:O10"/>
    <mergeCell ref="C11:O11"/>
    <mergeCell ref="C13:M13"/>
    <mergeCell ref="N13:O13"/>
  </mergeCells>
  <phoneticPr fontId="3"/>
  <pageMargins left="0.7" right="0.7" top="0.39370078740157477" bottom="0.39370078740157477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9"/>
  <sheetViews>
    <sheetView topLeftCell="B1" zoomScale="85" zoomScaleNormal="85" workbookViewId="0"/>
  </sheetViews>
  <sheetFormatPr defaultColWidth="9" defaultRowHeight="13.5" x14ac:dyDescent="0.15"/>
  <cols>
    <col min="1" max="1" width="9" style="14" hidden="1" customWidth="1"/>
    <col min="2" max="2" width="0.75" style="16" customWidth="1"/>
    <col min="3" max="11" width="2.125" style="16" customWidth="1"/>
    <col min="12" max="12" width="13.25" style="16" customWidth="1"/>
    <col min="13" max="13" width="21.625" style="16" customWidth="1"/>
    <col min="14" max="14" width="3" style="16" customWidth="1"/>
    <col min="15" max="15" width="0.75" style="18" customWidth="1"/>
    <col min="16" max="16" width="9" style="18"/>
    <col min="17" max="17" width="0" style="18" hidden="1" customWidth="1"/>
    <col min="18" max="16384" width="9" style="18"/>
  </cols>
  <sheetData>
    <row r="1" spans="1:19" x14ac:dyDescent="0.15">
      <c r="C1" s="16" t="s">
        <v>96</v>
      </c>
    </row>
    <row r="2" spans="1:19" x14ac:dyDescent="0.15">
      <c r="C2" s="16" t="s">
        <v>97</v>
      </c>
    </row>
    <row r="3" spans="1:19" x14ac:dyDescent="0.15">
      <c r="C3" s="16" t="s">
        <v>98</v>
      </c>
    </row>
    <row r="4" spans="1:19" x14ac:dyDescent="0.15">
      <c r="C4" s="16" t="s">
        <v>99</v>
      </c>
    </row>
    <row r="5" spans="1:19" x14ac:dyDescent="0.15">
      <c r="C5" s="16" t="s">
        <v>100</v>
      </c>
    </row>
    <row r="6" spans="1:19" x14ac:dyDescent="0.15">
      <c r="C6" s="16" t="s">
        <v>101</v>
      </c>
    </row>
    <row r="7" spans="1:19" x14ac:dyDescent="0.15">
      <c r="C7" s="16" t="s">
        <v>102</v>
      </c>
    </row>
    <row r="8" spans="1:19" x14ac:dyDescent="0.15">
      <c r="B8" s="159"/>
      <c r="C8" s="159"/>
      <c r="D8" s="132"/>
      <c r="E8" s="132"/>
      <c r="F8" s="132"/>
      <c r="G8" s="132"/>
      <c r="H8" s="132"/>
    </row>
    <row r="9" spans="1:19" ht="24" x14ac:dyDescent="0.15">
      <c r="B9" s="160"/>
      <c r="C9" s="483" t="s">
        <v>352</v>
      </c>
      <c r="D9" s="483"/>
      <c r="E9" s="483"/>
      <c r="F9" s="483"/>
      <c r="G9" s="483"/>
      <c r="H9" s="483"/>
      <c r="I9" s="483"/>
      <c r="J9" s="483"/>
      <c r="K9" s="483"/>
      <c r="L9" s="483"/>
      <c r="M9" s="483"/>
      <c r="N9" s="483"/>
    </row>
    <row r="10" spans="1:19" ht="14.25" x14ac:dyDescent="0.15">
      <c r="A10" s="161"/>
      <c r="B10" s="162"/>
      <c r="C10" s="484" t="s">
        <v>251</v>
      </c>
      <c r="D10" s="484"/>
      <c r="E10" s="484"/>
      <c r="F10" s="484"/>
      <c r="G10" s="484"/>
      <c r="H10" s="484"/>
      <c r="I10" s="484"/>
      <c r="J10" s="484"/>
      <c r="K10" s="484"/>
      <c r="L10" s="484"/>
      <c r="M10" s="484"/>
      <c r="N10" s="484"/>
    </row>
    <row r="11" spans="1:19" ht="14.25" x14ac:dyDescent="0.15">
      <c r="A11" s="161"/>
      <c r="B11" s="162"/>
      <c r="C11" s="484" t="s">
        <v>252</v>
      </c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</row>
    <row r="12" spans="1:19" ht="14.25" thickBot="1" x14ac:dyDescent="0.2">
      <c r="A12" s="161"/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4" t="s">
        <v>105</v>
      </c>
    </row>
    <row r="13" spans="1:19" x14ac:dyDescent="0.15">
      <c r="A13" s="161"/>
      <c r="B13" s="162"/>
      <c r="C13" s="485" t="s">
        <v>108</v>
      </c>
      <c r="D13" s="486"/>
      <c r="E13" s="486"/>
      <c r="F13" s="486"/>
      <c r="G13" s="486"/>
      <c r="H13" s="486"/>
      <c r="I13" s="486"/>
      <c r="J13" s="487"/>
      <c r="K13" s="487"/>
      <c r="L13" s="488"/>
      <c r="M13" s="492" t="s">
        <v>109</v>
      </c>
      <c r="N13" s="493"/>
    </row>
    <row r="14" spans="1:19" ht="14.25" thickBot="1" x14ac:dyDescent="0.2">
      <c r="A14" s="161" t="s">
        <v>106</v>
      </c>
      <c r="B14" s="162"/>
      <c r="C14" s="489"/>
      <c r="D14" s="490"/>
      <c r="E14" s="490"/>
      <c r="F14" s="490"/>
      <c r="G14" s="490"/>
      <c r="H14" s="490"/>
      <c r="I14" s="490"/>
      <c r="J14" s="490"/>
      <c r="K14" s="490"/>
      <c r="L14" s="491"/>
      <c r="M14" s="494"/>
      <c r="N14" s="495"/>
    </row>
    <row r="15" spans="1:19" x14ac:dyDescent="0.15">
      <c r="A15" s="165"/>
      <c r="B15" s="166"/>
      <c r="C15" s="167" t="s">
        <v>353</v>
      </c>
      <c r="D15" s="168"/>
      <c r="E15" s="168"/>
      <c r="F15" s="169"/>
      <c r="G15" s="169"/>
      <c r="H15" s="170"/>
      <c r="I15" s="169"/>
      <c r="J15" s="170"/>
      <c r="K15" s="170"/>
      <c r="L15" s="171"/>
      <c r="M15" s="172"/>
      <c r="N15" s="173"/>
      <c r="S15" s="139"/>
    </row>
    <row r="16" spans="1:19" x14ac:dyDescent="0.15">
      <c r="A16" s="14" t="s">
        <v>354</v>
      </c>
      <c r="C16" s="174"/>
      <c r="D16" s="175" t="s">
        <v>355</v>
      </c>
      <c r="E16" s="175"/>
      <c r="F16" s="176"/>
      <c r="G16" s="176"/>
      <c r="H16" s="163"/>
      <c r="I16" s="176"/>
      <c r="J16" s="163"/>
      <c r="K16" s="163"/>
      <c r="L16" s="177"/>
      <c r="M16" s="178">
        <v>2579248627</v>
      </c>
      <c r="N16" s="179"/>
      <c r="S16" s="139"/>
    </row>
    <row r="17" spans="1:19" x14ac:dyDescent="0.15">
      <c r="A17" s="14" t="s">
        <v>356</v>
      </c>
      <c r="C17" s="174"/>
      <c r="D17" s="175"/>
      <c r="E17" s="175" t="s">
        <v>357</v>
      </c>
      <c r="F17" s="176"/>
      <c r="G17" s="176"/>
      <c r="H17" s="176"/>
      <c r="I17" s="176"/>
      <c r="J17" s="163"/>
      <c r="K17" s="163"/>
      <c r="L17" s="177"/>
      <c r="M17" s="178">
        <v>2427577167</v>
      </c>
      <c r="N17" s="179"/>
      <c r="S17" s="139"/>
    </row>
    <row r="18" spans="1:19" x14ac:dyDescent="0.15">
      <c r="A18" s="14" t="s">
        <v>358</v>
      </c>
      <c r="C18" s="174"/>
      <c r="D18" s="175"/>
      <c r="E18" s="175"/>
      <c r="F18" s="176" t="s">
        <v>359</v>
      </c>
      <c r="G18" s="176"/>
      <c r="H18" s="176"/>
      <c r="I18" s="176"/>
      <c r="J18" s="163"/>
      <c r="K18" s="163"/>
      <c r="L18" s="177"/>
      <c r="M18" s="178">
        <v>1375564605</v>
      </c>
      <c r="N18" s="179"/>
      <c r="S18" s="139"/>
    </row>
    <row r="19" spans="1:19" x14ac:dyDescent="0.15">
      <c r="A19" s="14" t="s">
        <v>360</v>
      </c>
      <c r="C19" s="174"/>
      <c r="D19" s="175"/>
      <c r="E19" s="175"/>
      <c r="F19" s="176" t="s">
        <v>361</v>
      </c>
      <c r="G19" s="176"/>
      <c r="H19" s="176"/>
      <c r="I19" s="176"/>
      <c r="J19" s="163"/>
      <c r="K19" s="163"/>
      <c r="L19" s="177"/>
      <c r="M19" s="178">
        <v>1045542767</v>
      </c>
      <c r="N19" s="179"/>
      <c r="S19" s="139"/>
    </row>
    <row r="20" spans="1:19" x14ac:dyDescent="0.15">
      <c r="A20" s="14" t="s">
        <v>362</v>
      </c>
      <c r="C20" s="180"/>
      <c r="D20" s="163"/>
      <c r="E20" s="163"/>
      <c r="F20" s="163" t="s">
        <v>363</v>
      </c>
      <c r="G20" s="163"/>
      <c r="H20" s="163"/>
      <c r="I20" s="163"/>
      <c r="J20" s="163"/>
      <c r="K20" s="163"/>
      <c r="L20" s="177"/>
      <c r="M20" s="178">
        <v>6468658</v>
      </c>
      <c r="N20" s="179"/>
      <c r="S20" s="139"/>
    </row>
    <row r="21" spans="1:19" x14ac:dyDescent="0.15">
      <c r="A21" s="14" t="s">
        <v>364</v>
      </c>
      <c r="C21" s="181"/>
      <c r="D21" s="182"/>
      <c r="E21" s="163"/>
      <c r="F21" s="182" t="s">
        <v>365</v>
      </c>
      <c r="G21" s="182"/>
      <c r="H21" s="182"/>
      <c r="I21" s="182"/>
      <c r="J21" s="163"/>
      <c r="K21" s="163"/>
      <c r="L21" s="177"/>
      <c r="M21" s="178">
        <v>1137</v>
      </c>
      <c r="N21" s="179"/>
      <c r="S21" s="139"/>
    </row>
    <row r="22" spans="1:19" x14ac:dyDescent="0.15">
      <c r="A22" s="14" t="s">
        <v>366</v>
      </c>
      <c r="C22" s="180"/>
      <c r="D22" s="182"/>
      <c r="E22" s="163" t="s">
        <v>367</v>
      </c>
      <c r="F22" s="182"/>
      <c r="G22" s="182"/>
      <c r="H22" s="182"/>
      <c r="I22" s="182"/>
      <c r="J22" s="163"/>
      <c r="K22" s="163"/>
      <c r="L22" s="177"/>
      <c r="M22" s="178">
        <v>151671460</v>
      </c>
      <c r="N22" s="179"/>
      <c r="S22" s="139"/>
    </row>
    <row r="23" spans="1:19" x14ac:dyDescent="0.15">
      <c r="A23" s="14" t="s">
        <v>368</v>
      </c>
      <c r="C23" s="180"/>
      <c r="D23" s="182"/>
      <c r="E23" s="182"/>
      <c r="F23" s="163" t="s">
        <v>369</v>
      </c>
      <c r="G23" s="182"/>
      <c r="H23" s="182"/>
      <c r="I23" s="182"/>
      <c r="J23" s="163"/>
      <c r="K23" s="163"/>
      <c r="L23" s="177"/>
      <c r="M23" s="178">
        <v>146518952</v>
      </c>
      <c r="N23" s="179"/>
      <c r="S23" s="139"/>
    </row>
    <row r="24" spans="1:19" x14ac:dyDescent="0.15">
      <c r="A24" s="14" t="s">
        <v>370</v>
      </c>
      <c r="C24" s="180"/>
      <c r="D24" s="182"/>
      <c r="E24" s="182"/>
      <c r="F24" s="163" t="s">
        <v>371</v>
      </c>
      <c r="G24" s="182"/>
      <c r="H24" s="182"/>
      <c r="I24" s="182"/>
      <c r="J24" s="163"/>
      <c r="K24" s="163"/>
      <c r="L24" s="177"/>
      <c r="M24" s="178" t="s">
        <v>83</v>
      </c>
      <c r="N24" s="179"/>
      <c r="S24" s="139"/>
    </row>
    <row r="25" spans="1:19" x14ac:dyDescent="0.15">
      <c r="A25" s="14" t="s">
        <v>372</v>
      </c>
      <c r="C25" s="180"/>
      <c r="D25" s="163"/>
      <c r="E25" s="182"/>
      <c r="F25" s="163" t="s">
        <v>373</v>
      </c>
      <c r="G25" s="182"/>
      <c r="H25" s="182"/>
      <c r="I25" s="182"/>
      <c r="J25" s="163"/>
      <c r="K25" s="163"/>
      <c r="L25" s="177"/>
      <c r="M25" s="178" t="s">
        <v>83</v>
      </c>
      <c r="N25" s="183"/>
      <c r="S25" s="139"/>
    </row>
    <row r="26" spans="1:19" x14ac:dyDescent="0.15">
      <c r="A26" s="14" t="s">
        <v>374</v>
      </c>
      <c r="C26" s="180"/>
      <c r="D26" s="163"/>
      <c r="E26" s="184"/>
      <c r="F26" s="182" t="s">
        <v>365</v>
      </c>
      <c r="G26" s="163"/>
      <c r="H26" s="182"/>
      <c r="I26" s="182"/>
      <c r="J26" s="163"/>
      <c r="K26" s="163"/>
      <c r="L26" s="177"/>
      <c r="M26" s="178">
        <v>5152508</v>
      </c>
      <c r="N26" s="179"/>
      <c r="S26" s="139"/>
    </row>
    <row r="27" spans="1:19" x14ac:dyDescent="0.15">
      <c r="A27" s="14" t="s">
        <v>375</v>
      </c>
      <c r="C27" s="180"/>
      <c r="D27" s="163" t="s">
        <v>376</v>
      </c>
      <c r="E27" s="184"/>
      <c r="F27" s="182"/>
      <c r="G27" s="182"/>
      <c r="H27" s="182"/>
      <c r="I27" s="182"/>
      <c r="J27" s="163"/>
      <c r="K27" s="163"/>
      <c r="L27" s="177"/>
      <c r="M27" s="178">
        <v>2707362101</v>
      </c>
      <c r="N27" s="179"/>
      <c r="S27" s="139"/>
    </row>
    <row r="28" spans="1:19" x14ac:dyDescent="0.15">
      <c r="A28" s="14" t="s">
        <v>377</v>
      </c>
      <c r="C28" s="180"/>
      <c r="D28" s="163"/>
      <c r="E28" s="184" t="s">
        <v>378</v>
      </c>
      <c r="F28" s="182"/>
      <c r="G28" s="182"/>
      <c r="H28" s="182"/>
      <c r="I28" s="182"/>
      <c r="J28" s="163"/>
      <c r="K28" s="163"/>
      <c r="L28" s="177"/>
      <c r="M28" s="178">
        <v>2430060543</v>
      </c>
      <c r="N28" s="179"/>
      <c r="S28" s="139"/>
    </row>
    <row r="29" spans="1:19" x14ac:dyDescent="0.15">
      <c r="A29" s="14" t="s">
        <v>379</v>
      </c>
      <c r="C29" s="180"/>
      <c r="D29" s="163"/>
      <c r="E29" s="184" t="s">
        <v>380</v>
      </c>
      <c r="F29" s="182"/>
      <c r="G29" s="182"/>
      <c r="H29" s="182"/>
      <c r="I29" s="182"/>
      <c r="J29" s="163"/>
      <c r="K29" s="163"/>
      <c r="L29" s="177"/>
      <c r="M29" s="178" t="s">
        <v>83</v>
      </c>
      <c r="N29" s="179"/>
      <c r="S29" s="139"/>
    </row>
    <row r="30" spans="1:19" x14ac:dyDescent="0.15">
      <c r="A30" s="14" t="s">
        <v>381</v>
      </c>
      <c r="C30" s="180"/>
      <c r="D30" s="163"/>
      <c r="E30" s="184" t="s">
        <v>382</v>
      </c>
      <c r="F30" s="182"/>
      <c r="G30" s="182"/>
      <c r="H30" s="182"/>
      <c r="I30" s="182"/>
      <c r="J30" s="163"/>
      <c r="K30" s="163"/>
      <c r="L30" s="177"/>
      <c r="M30" s="178">
        <v>259751539</v>
      </c>
      <c r="N30" s="179"/>
      <c r="S30" s="139"/>
    </row>
    <row r="31" spans="1:19" x14ac:dyDescent="0.15">
      <c r="A31" s="14" t="s">
        <v>383</v>
      </c>
      <c r="C31" s="180"/>
      <c r="D31" s="163"/>
      <c r="E31" s="184" t="s">
        <v>384</v>
      </c>
      <c r="F31" s="182"/>
      <c r="G31" s="182"/>
      <c r="H31" s="182"/>
      <c r="I31" s="184"/>
      <c r="J31" s="163"/>
      <c r="K31" s="163"/>
      <c r="L31" s="177"/>
      <c r="M31" s="178">
        <v>17550019</v>
      </c>
      <c r="N31" s="179"/>
      <c r="S31" s="139"/>
    </row>
    <row r="32" spans="1:19" x14ac:dyDescent="0.15">
      <c r="A32" s="14" t="s">
        <v>385</v>
      </c>
      <c r="C32" s="180"/>
      <c r="D32" s="163" t="s">
        <v>386</v>
      </c>
      <c r="E32" s="184"/>
      <c r="F32" s="182"/>
      <c r="G32" s="182"/>
      <c r="H32" s="182"/>
      <c r="I32" s="184"/>
      <c r="J32" s="163"/>
      <c r="K32" s="163"/>
      <c r="L32" s="177"/>
      <c r="M32" s="178" t="s">
        <v>133</v>
      </c>
      <c r="N32" s="179"/>
      <c r="S32" s="139"/>
    </row>
    <row r="33" spans="1:19" x14ac:dyDescent="0.15">
      <c r="A33" s="14" t="s">
        <v>387</v>
      </c>
      <c r="C33" s="180"/>
      <c r="D33" s="163"/>
      <c r="E33" s="184" t="s">
        <v>388</v>
      </c>
      <c r="F33" s="182"/>
      <c r="G33" s="182"/>
      <c r="H33" s="182"/>
      <c r="I33" s="182"/>
      <c r="J33" s="163"/>
      <c r="K33" s="163"/>
      <c r="L33" s="177"/>
      <c r="M33" s="178" t="s">
        <v>83</v>
      </c>
      <c r="N33" s="179"/>
      <c r="S33" s="139"/>
    </row>
    <row r="34" spans="1:19" x14ac:dyDescent="0.15">
      <c r="A34" s="14" t="s">
        <v>389</v>
      </c>
      <c r="C34" s="180"/>
      <c r="D34" s="163"/>
      <c r="E34" s="184" t="s">
        <v>365</v>
      </c>
      <c r="F34" s="182"/>
      <c r="G34" s="182"/>
      <c r="H34" s="182"/>
      <c r="I34" s="182"/>
      <c r="J34" s="163"/>
      <c r="K34" s="163"/>
      <c r="L34" s="177"/>
      <c r="M34" s="178" t="s">
        <v>83</v>
      </c>
      <c r="N34" s="179"/>
      <c r="S34" s="139"/>
    </row>
    <row r="35" spans="1:19" x14ac:dyDescent="0.15">
      <c r="A35" s="14" t="s">
        <v>390</v>
      </c>
      <c r="C35" s="180"/>
      <c r="D35" s="163" t="s">
        <v>391</v>
      </c>
      <c r="E35" s="184"/>
      <c r="F35" s="182"/>
      <c r="G35" s="182"/>
      <c r="H35" s="182"/>
      <c r="I35" s="182"/>
      <c r="J35" s="163"/>
      <c r="K35" s="163"/>
      <c r="L35" s="177"/>
      <c r="M35" s="178" t="s">
        <v>83</v>
      </c>
      <c r="N35" s="179"/>
      <c r="S35" s="139"/>
    </row>
    <row r="36" spans="1:19" x14ac:dyDescent="0.15">
      <c r="A36" s="14" t="s">
        <v>392</v>
      </c>
      <c r="C36" s="185" t="s">
        <v>393</v>
      </c>
      <c r="D36" s="186"/>
      <c r="E36" s="187"/>
      <c r="F36" s="188"/>
      <c r="G36" s="188"/>
      <c r="H36" s="188"/>
      <c r="I36" s="188"/>
      <c r="J36" s="186"/>
      <c r="K36" s="186"/>
      <c r="L36" s="189"/>
      <c r="M36" s="190">
        <v>128113474</v>
      </c>
      <c r="N36" s="191"/>
      <c r="S36" s="139"/>
    </row>
    <row r="37" spans="1:19" x14ac:dyDescent="0.15">
      <c r="C37" s="180" t="s">
        <v>394</v>
      </c>
      <c r="D37" s="163"/>
      <c r="E37" s="184"/>
      <c r="F37" s="182"/>
      <c r="G37" s="182"/>
      <c r="H37" s="182"/>
      <c r="I37" s="184"/>
      <c r="J37" s="163"/>
      <c r="K37" s="163"/>
      <c r="L37" s="177"/>
      <c r="M37" s="192"/>
      <c r="N37" s="193"/>
      <c r="S37" s="139"/>
    </row>
    <row r="38" spans="1:19" x14ac:dyDescent="0.15">
      <c r="A38" s="14" t="s">
        <v>395</v>
      </c>
      <c r="C38" s="180"/>
      <c r="D38" s="163" t="s">
        <v>396</v>
      </c>
      <c r="E38" s="184"/>
      <c r="F38" s="182"/>
      <c r="G38" s="182"/>
      <c r="H38" s="182"/>
      <c r="I38" s="182"/>
      <c r="J38" s="163"/>
      <c r="K38" s="163"/>
      <c r="L38" s="177"/>
      <c r="M38" s="178">
        <v>190078871</v>
      </c>
      <c r="N38" s="179"/>
      <c r="S38" s="139"/>
    </row>
    <row r="39" spans="1:19" x14ac:dyDescent="0.15">
      <c r="A39" s="14" t="s">
        <v>397</v>
      </c>
      <c r="C39" s="180"/>
      <c r="D39" s="163"/>
      <c r="E39" s="184" t="s">
        <v>398</v>
      </c>
      <c r="F39" s="182"/>
      <c r="G39" s="182"/>
      <c r="H39" s="182"/>
      <c r="I39" s="182"/>
      <c r="J39" s="163"/>
      <c r="K39" s="163"/>
      <c r="L39" s="177"/>
      <c r="M39" s="178">
        <v>176331640</v>
      </c>
      <c r="N39" s="179"/>
      <c r="S39" s="139"/>
    </row>
    <row r="40" spans="1:19" x14ac:dyDescent="0.15">
      <c r="A40" s="14" t="s">
        <v>399</v>
      </c>
      <c r="C40" s="180"/>
      <c r="D40" s="163"/>
      <c r="E40" s="184" t="s">
        <v>400</v>
      </c>
      <c r="F40" s="182"/>
      <c r="G40" s="182"/>
      <c r="H40" s="182"/>
      <c r="I40" s="182"/>
      <c r="J40" s="163"/>
      <c r="K40" s="163"/>
      <c r="L40" s="177"/>
      <c r="M40" s="178">
        <v>13747231</v>
      </c>
      <c r="N40" s="179"/>
      <c r="S40" s="139"/>
    </row>
    <row r="41" spans="1:19" x14ac:dyDescent="0.15">
      <c r="A41" s="14" t="s">
        <v>401</v>
      </c>
      <c r="C41" s="180"/>
      <c r="D41" s="163"/>
      <c r="E41" s="184" t="s">
        <v>402</v>
      </c>
      <c r="F41" s="182"/>
      <c r="G41" s="182"/>
      <c r="H41" s="182"/>
      <c r="I41" s="182"/>
      <c r="J41" s="163"/>
      <c r="K41" s="163"/>
      <c r="L41" s="177"/>
      <c r="M41" s="178" t="s">
        <v>83</v>
      </c>
      <c r="N41" s="179"/>
      <c r="S41" s="139"/>
    </row>
    <row r="42" spans="1:19" x14ac:dyDescent="0.15">
      <c r="A42" s="14" t="s">
        <v>403</v>
      </c>
      <c r="C42" s="180"/>
      <c r="D42" s="163"/>
      <c r="E42" s="184" t="s">
        <v>404</v>
      </c>
      <c r="F42" s="182"/>
      <c r="G42" s="182"/>
      <c r="H42" s="182"/>
      <c r="I42" s="182"/>
      <c r="J42" s="163"/>
      <c r="K42" s="163"/>
      <c r="L42" s="177"/>
      <c r="M42" s="178" t="s">
        <v>83</v>
      </c>
      <c r="N42" s="179"/>
      <c r="S42" s="139"/>
    </row>
    <row r="43" spans="1:19" x14ac:dyDescent="0.15">
      <c r="A43" s="14" t="s">
        <v>405</v>
      </c>
      <c r="C43" s="180"/>
      <c r="D43" s="163"/>
      <c r="E43" s="184" t="s">
        <v>365</v>
      </c>
      <c r="F43" s="182"/>
      <c r="G43" s="182"/>
      <c r="H43" s="182"/>
      <c r="I43" s="182"/>
      <c r="J43" s="163"/>
      <c r="K43" s="163"/>
      <c r="L43" s="177"/>
      <c r="M43" s="178" t="s">
        <v>83</v>
      </c>
      <c r="N43" s="179"/>
      <c r="S43" s="139"/>
    </row>
    <row r="44" spans="1:19" x14ac:dyDescent="0.15">
      <c r="A44" s="14" t="s">
        <v>406</v>
      </c>
      <c r="C44" s="180"/>
      <c r="D44" s="163" t="s">
        <v>407</v>
      </c>
      <c r="E44" s="184"/>
      <c r="F44" s="182"/>
      <c r="G44" s="182"/>
      <c r="H44" s="182"/>
      <c r="I44" s="184"/>
      <c r="J44" s="163"/>
      <c r="K44" s="163"/>
      <c r="L44" s="177"/>
      <c r="M44" s="178">
        <v>10633120</v>
      </c>
      <c r="N44" s="179"/>
      <c r="S44" s="139"/>
    </row>
    <row r="45" spans="1:19" x14ac:dyDescent="0.15">
      <c r="A45" s="14" t="s">
        <v>408</v>
      </c>
      <c r="C45" s="180"/>
      <c r="D45" s="163"/>
      <c r="E45" s="184" t="s">
        <v>380</v>
      </c>
      <c r="F45" s="182"/>
      <c r="G45" s="182"/>
      <c r="H45" s="182"/>
      <c r="I45" s="184"/>
      <c r="J45" s="163"/>
      <c r="K45" s="163"/>
      <c r="L45" s="177"/>
      <c r="M45" s="178" t="s">
        <v>83</v>
      </c>
      <c r="N45" s="179"/>
      <c r="S45" s="139"/>
    </row>
    <row r="46" spans="1:19" x14ac:dyDescent="0.15">
      <c r="A46" s="14" t="s">
        <v>409</v>
      </c>
      <c r="C46" s="180"/>
      <c r="D46" s="163"/>
      <c r="E46" s="184" t="s">
        <v>410</v>
      </c>
      <c r="F46" s="182"/>
      <c r="G46" s="182"/>
      <c r="H46" s="182"/>
      <c r="I46" s="184"/>
      <c r="J46" s="163"/>
      <c r="K46" s="163"/>
      <c r="L46" s="177"/>
      <c r="M46" s="178">
        <v>10633120</v>
      </c>
      <c r="N46" s="179"/>
      <c r="S46" s="139"/>
    </row>
    <row r="47" spans="1:19" x14ac:dyDescent="0.15">
      <c r="A47" s="14" t="s">
        <v>411</v>
      </c>
      <c r="C47" s="180"/>
      <c r="D47" s="163"/>
      <c r="E47" s="184" t="s">
        <v>412</v>
      </c>
      <c r="F47" s="182"/>
      <c r="G47" s="163"/>
      <c r="H47" s="182"/>
      <c r="I47" s="182"/>
      <c r="J47" s="163"/>
      <c r="K47" s="163"/>
      <c r="L47" s="177"/>
      <c r="M47" s="178" t="s">
        <v>83</v>
      </c>
      <c r="N47" s="179"/>
      <c r="S47" s="139"/>
    </row>
    <row r="48" spans="1:19" x14ac:dyDescent="0.15">
      <c r="A48" s="14" t="s">
        <v>413</v>
      </c>
      <c r="C48" s="180"/>
      <c r="D48" s="163"/>
      <c r="E48" s="184" t="s">
        <v>414</v>
      </c>
      <c r="F48" s="182"/>
      <c r="G48" s="163"/>
      <c r="H48" s="182"/>
      <c r="I48" s="182"/>
      <c r="J48" s="163"/>
      <c r="K48" s="163"/>
      <c r="L48" s="177"/>
      <c r="M48" s="178" t="s">
        <v>83</v>
      </c>
      <c r="N48" s="179"/>
      <c r="S48" s="139"/>
    </row>
    <row r="49" spans="1:19" x14ac:dyDescent="0.15">
      <c r="A49" s="14" t="s">
        <v>415</v>
      </c>
      <c r="C49" s="180"/>
      <c r="D49" s="163"/>
      <c r="E49" s="184" t="s">
        <v>384</v>
      </c>
      <c r="F49" s="182"/>
      <c r="G49" s="182"/>
      <c r="H49" s="182"/>
      <c r="I49" s="182"/>
      <c r="J49" s="163"/>
      <c r="K49" s="163"/>
      <c r="L49" s="177"/>
      <c r="M49" s="178" t="s">
        <v>83</v>
      </c>
      <c r="N49" s="179"/>
      <c r="S49" s="139"/>
    </row>
    <row r="50" spans="1:19" x14ac:dyDescent="0.15">
      <c r="A50" s="14" t="s">
        <v>416</v>
      </c>
      <c r="C50" s="185" t="s">
        <v>417</v>
      </c>
      <c r="D50" s="186"/>
      <c r="E50" s="187"/>
      <c r="F50" s="188"/>
      <c r="G50" s="188"/>
      <c r="H50" s="188"/>
      <c r="I50" s="188"/>
      <c r="J50" s="186"/>
      <c r="K50" s="186"/>
      <c r="L50" s="189"/>
      <c r="M50" s="190">
        <v>-179445751</v>
      </c>
      <c r="N50" s="191"/>
      <c r="S50" s="139"/>
    </row>
    <row r="51" spans="1:19" x14ac:dyDescent="0.15">
      <c r="C51" s="180" t="s">
        <v>418</v>
      </c>
      <c r="D51" s="163"/>
      <c r="E51" s="184"/>
      <c r="F51" s="182"/>
      <c r="G51" s="182"/>
      <c r="H51" s="182"/>
      <c r="I51" s="182"/>
      <c r="J51" s="163"/>
      <c r="K51" s="163"/>
      <c r="L51" s="177"/>
      <c r="M51" s="192"/>
      <c r="N51" s="193"/>
      <c r="S51" s="139"/>
    </row>
    <row r="52" spans="1:19" x14ac:dyDescent="0.15">
      <c r="A52" s="14" t="s">
        <v>419</v>
      </c>
      <c r="C52" s="180"/>
      <c r="D52" s="163" t="s">
        <v>420</v>
      </c>
      <c r="E52" s="184"/>
      <c r="F52" s="182"/>
      <c r="G52" s="182"/>
      <c r="H52" s="182"/>
      <c r="I52" s="182"/>
      <c r="J52" s="163"/>
      <c r="K52" s="163"/>
      <c r="L52" s="177"/>
      <c r="M52" s="178">
        <v>230679590</v>
      </c>
      <c r="N52" s="179"/>
      <c r="S52" s="139"/>
    </row>
    <row r="53" spans="1:19" x14ac:dyDescent="0.15">
      <c r="A53" s="14" t="s">
        <v>421</v>
      </c>
      <c r="C53" s="180"/>
      <c r="D53" s="163"/>
      <c r="E53" s="184" t="s">
        <v>422</v>
      </c>
      <c r="F53" s="182"/>
      <c r="G53" s="182"/>
      <c r="H53" s="182"/>
      <c r="I53" s="182"/>
      <c r="J53" s="163"/>
      <c r="K53" s="163"/>
      <c r="L53" s="177"/>
      <c r="M53" s="178">
        <v>230679590</v>
      </c>
      <c r="N53" s="179"/>
      <c r="S53" s="139"/>
    </row>
    <row r="54" spans="1:19" x14ac:dyDescent="0.15">
      <c r="A54" s="14" t="s">
        <v>423</v>
      </c>
      <c r="C54" s="180"/>
      <c r="D54" s="163"/>
      <c r="E54" s="184" t="s">
        <v>365</v>
      </c>
      <c r="F54" s="182"/>
      <c r="G54" s="182"/>
      <c r="H54" s="182"/>
      <c r="I54" s="182"/>
      <c r="J54" s="163"/>
      <c r="K54" s="163"/>
      <c r="L54" s="177"/>
      <c r="M54" s="178" t="s">
        <v>83</v>
      </c>
      <c r="N54" s="179"/>
      <c r="S54" s="139"/>
    </row>
    <row r="55" spans="1:19" x14ac:dyDescent="0.15">
      <c r="A55" s="14" t="s">
        <v>424</v>
      </c>
      <c r="C55" s="180"/>
      <c r="D55" s="163" t="s">
        <v>425</v>
      </c>
      <c r="E55" s="184"/>
      <c r="F55" s="182"/>
      <c r="G55" s="182"/>
      <c r="H55" s="182"/>
      <c r="I55" s="182"/>
      <c r="J55" s="163"/>
      <c r="K55" s="163"/>
      <c r="L55" s="177"/>
      <c r="M55" s="178">
        <v>224400000</v>
      </c>
      <c r="N55" s="179"/>
      <c r="S55" s="139"/>
    </row>
    <row r="56" spans="1:19" x14ac:dyDescent="0.15">
      <c r="A56" s="14" t="s">
        <v>426</v>
      </c>
      <c r="C56" s="180"/>
      <c r="D56" s="163"/>
      <c r="E56" s="184" t="s">
        <v>427</v>
      </c>
      <c r="F56" s="182"/>
      <c r="G56" s="182"/>
      <c r="H56" s="182"/>
      <c r="I56" s="176"/>
      <c r="J56" s="163"/>
      <c r="K56" s="163"/>
      <c r="L56" s="177"/>
      <c r="M56" s="178">
        <v>224400000</v>
      </c>
      <c r="N56" s="179"/>
      <c r="S56" s="139"/>
    </row>
    <row r="57" spans="1:19" x14ac:dyDescent="0.15">
      <c r="A57" s="14" t="s">
        <v>428</v>
      </c>
      <c r="C57" s="180"/>
      <c r="D57" s="163"/>
      <c r="E57" s="184" t="s">
        <v>384</v>
      </c>
      <c r="F57" s="182"/>
      <c r="G57" s="182"/>
      <c r="H57" s="182"/>
      <c r="I57" s="194"/>
      <c r="J57" s="163"/>
      <c r="K57" s="163"/>
      <c r="L57" s="177"/>
      <c r="M57" s="178" t="s">
        <v>83</v>
      </c>
      <c r="N57" s="179"/>
      <c r="S57" s="139"/>
    </row>
    <row r="58" spans="1:19" x14ac:dyDescent="0.15">
      <c r="A58" s="14" t="s">
        <v>429</v>
      </c>
      <c r="C58" s="185" t="s">
        <v>430</v>
      </c>
      <c r="D58" s="186"/>
      <c r="E58" s="187"/>
      <c r="F58" s="188"/>
      <c r="G58" s="188"/>
      <c r="H58" s="188"/>
      <c r="I58" s="195"/>
      <c r="J58" s="186"/>
      <c r="K58" s="186"/>
      <c r="L58" s="189"/>
      <c r="M58" s="190">
        <v>-6279590</v>
      </c>
      <c r="N58" s="191"/>
      <c r="S58" s="139"/>
    </row>
    <row r="59" spans="1:19" x14ac:dyDescent="0.15">
      <c r="A59" s="14" t="s">
        <v>431</v>
      </c>
      <c r="C59" s="496" t="s">
        <v>432</v>
      </c>
      <c r="D59" s="497"/>
      <c r="E59" s="497"/>
      <c r="F59" s="497"/>
      <c r="G59" s="497"/>
      <c r="H59" s="497"/>
      <c r="I59" s="497"/>
      <c r="J59" s="497"/>
      <c r="K59" s="497"/>
      <c r="L59" s="498"/>
      <c r="M59" s="190">
        <v>-57611867</v>
      </c>
      <c r="N59" s="191"/>
      <c r="S59" s="139"/>
    </row>
    <row r="60" spans="1:19" ht="14.25" thickBot="1" x14ac:dyDescent="0.2">
      <c r="A60" s="14" t="s">
        <v>433</v>
      </c>
      <c r="C60" s="474" t="s">
        <v>434</v>
      </c>
      <c r="D60" s="475"/>
      <c r="E60" s="475"/>
      <c r="F60" s="475"/>
      <c r="G60" s="475"/>
      <c r="H60" s="475"/>
      <c r="I60" s="475"/>
      <c r="J60" s="475"/>
      <c r="K60" s="475"/>
      <c r="L60" s="476"/>
      <c r="M60" s="190">
        <v>286805088</v>
      </c>
      <c r="N60" s="191"/>
      <c r="S60" s="139"/>
    </row>
    <row r="61" spans="1:19" ht="14.25" hidden="1" thickBot="1" x14ac:dyDescent="0.2">
      <c r="A61" s="14">
        <v>4435000</v>
      </c>
      <c r="C61" s="477" t="s">
        <v>435</v>
      </c>
      <c r="D61" s="478"/>
      <c r="E61" s="478"/>
      <c r="F61" s="478"/>
      <c r="G61" s="478"/>
      <c r="H61" s="478"/>
      <c r="I61" s="478"/>
      <c r="J61" s="478"/>
      <c r="K61" s="478"/>
      <c r="L61" s="479"/>
      <c r="M61" s="196" t="s">
        <v>83</v>
      </c>
      <c r="N61" s="191"/>
      <c r="Q61" s="18" t="s">
        <v>133</v>
      </c>
      <c r="S61" s="139"/>
    </row>
    <row r="62" spans="1:19" ht="14.25" thickBot="1" x14ac:dyDescent="0.2">
      <c r="A62" s="14" t="s">
        <v>436</v>
      </c>
      <c r="C62" s="480" t="s">
        <v>437</v>
      </c>
      <c r="D62" s="481"/>
      <c r="E62" s="481"/>
      <c r="F62" s="481"/>
      <c r="G62" s="481"/>
      <c r="H62" s="481"/>
      <c r="I62" s="481"/>
      <c r="J62" s="481"/>
      <c r="K62" s="481"/>
      <c r="L62" s="482"/>
      <c r="M62" s="197">
        <v>229193221</v>
      </c>
      <c r="N62" s="198"/>
      <c r="S62" s="139"/>
    </row>
    <row r="63" spans="1:19" ht="14.25" thickBot="1" x14ac:dyDescent="0.2"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200"/>
      <c r="N63" s="201"/>
      <c r="S63" s="139"/>
    </row>
    <row r="64" spans="1:19" x14ac:dyDescent="0.15">
      <c r="A64" s="14" t="s">
        <v>438</v>
      </c>
      <c r="C64" s="202" t="s">
        <v>439</v>
      </c>
      <c r="D64" s="203"/>
      <c r="E64" s="203"/>
      <c r="F64" s="203"/>
      <c r="G64" s="203"/>
      <c r="H64" s="203"/>
      <c r="I64" s="203"/>
      <c r="J64" s="203"/>
      <c r="K64" s="203"/>
      <c r="L64" s="203"/>
      <c r="M64" s="204">
        <v>9596904</v>
      </c>
      <c r="N64" s="205"/>
      <c r="S64" s="139"/>
    </row>
    <row r="65" spans="1:19" x14ac:dyDescent="0.15">
      <c r="A65" s="14" t="s">
        <v>440</v>
      </c>
      <c r="C65" s="206" t="s">
        <v>441</v>
      </c>
      <c r="D65" s="207"/>
      <c r="E65" s="207"/>
      <c r="F65" s="207"/>
      <c r="G65" s="207"/>
      <c r="H65" s="207"/>
      <c r="I65" s="207"/>
      <c r="J65" s="207"/>
      <c r="K65" s="207"/>
      <c r="L65" s="207"/>
      <c r="M65" s="190">
        <v>-9370644</v>
      </c>
      <c r="N65" s="191"/>
      <c r="S65" s="139"/>
    </row>
    <row r="66" spans="1:19" ht="14.25" thickBot="1" x14ac:dyDescent="0.2">
      <c r="A66" s="14" t="s">
        <v>442</v>
      </c>
      <c r="C66" s="208" t="s">
        <v>443</v>
      </c>
      <c r="D66" s="209"/>
      <c r="E66" s="209"/>
      <c r="F66" s="209"/>
      <c r="G66" s="209"/>
      <c r="H66" s="209"/>
      <c r="I66" s="209"/>
      <c r="J66" s="209"/>
      <c r="K66" s="209"/>
      <c r="L66" s="209"/>
      <c r="M66" s="210">
        <v>226260</v>
      </c>
      <c r="N66" s="211"/>
      <c r="S66" s="139"/>
    </row>
    <row r="67" spans="1:19" ht="14.25" thickBot="1" x14ac:dyDescent="0.2">
      <c r="A67" s="14" t="s">
        <v>444</v>
      </c>
      <c r="C67" s="212" t="s">
        <v>445</v>
      </c>
      <c r="D67" s="213"/>
      <c r="E67" s="214"/>
      <c r="F67" s="215"/>
      <c r="G67" s="215"/>
      <c r="H67" s="215"/>
      <c r="I67" s="215"/>
      <c r="J67" s="213"/>
      <c r="K67" s="213"/>
      <c r="L67" s="213"/>
      <c r="M67" s="197">
        <v>229419481</v>
      </c>
      <c r="N67" s="198"/>
      <c r="S67" s="139"/>
    </row>
    <row r="68" spans="1:19" ht="6.75" customHeight="1" x14ac:dyDescent="0.15">
      <c r="C68" s="162"/>
      <c r="D68" s="162"/>
      <c r="E68" s="216"/>
      <c r="F68" s="217"/>
      <c r="G68" s="217"/>
      <c r="H68" s="217"/>
      <c r="I68" s="218"/>
    </row>
    <row r="69" spans="1:19" x14ac:dyDescent="0.15">
      <c r="C69" s="162"/>
      <c r="D69" s="219" t="s">
        <v>249</v>
      </c>
      <c r="E69" s="216"/>
      <c r="F69" s="217"/>
      <c r="G69" s="217"/>
      <c r="H69" s="217"/>
      <c r="I69" s="220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3"/>
  <pageMargins left="0.7" right="0.7" top="0.39370078740157477" bottom="0.39370078740157477" header="0.51181102362204722" footer="0.5118110236220472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"/>
  <sheetViews>
    <sheetView tabSelected="1" view="pageBreakPreview" zoomScale="60" zoomScaleNormal="90" workbookViewId="0">
      <selection activeCell="A3" sqref="A3"/>
    </sheetView>
  </sheetViews>
  <sheetFormatPr defaultColWidth="9" defaultRowHeight="13.5" x14ac:dyDescent="0.15"/>
  <cols>
    <col min="1" max="1" width="37.75" style="221" customWidth="1" collapsed="1"/>
    <col min="2" max="8" width="19.5" style="221" customWidth="1" collapsed="1"/>
    <col min="9" max="9" width="9" style="221"/>
    <col min="10" max="10" width="15.25" style="221" bestFit="1" customWidth="1"/>
    <col min="11" max="16384" width="9" style="221"/>
  </cols>
  <sheetData>
    <row r="1" spans="1:10" ht="19.5" customHeight="1" x14ac:dyDescent="0.15">
      <c r="A1" s="221" t="s">
        <v>520</v>
      </c>
    </row>
    <row r="2" spans="1:10" ht="19.5" customHeight="1" x14ac:dyDescent="0.15">
      <c r="A2" s="221" t="s">
        <v>521</v>
      </c>
      <c r="H2" s="225"/>
    </row>
    <row r="3" spans="1:10" ht="19.5" customHeight="1" x14ac:dyDescent="0.15">
      <c r="A3" s="224"/>
      <c r="H3" s="225" t="s">
        <v>522</v>
      </c>
    </row>
    <row r="4" spans="1:10" ht="19.5" customHeight="1" x14ac:dyDescent="0.15">
      <c r="H4" s="222" t="s">
        <v>481</v>
      </c>
    </row>
    <row r="5" spans="1:10" ht="49.5" customHeight="1" x14ac:dyDescent="0.15">
      <c r="A5" s="226" t="s">
        <v>496</v>
      </c>
      <c r="B5" s="227" t="s">
        <v>498</v>
      </c>
      <c r="C5" s="227" t="s">
        <v>499</v>
      </c>
      <c r="D5" s="227" t="s">
        <v>500</v>
      </c>
      <c r="E5" s="227" t="s">
        <v>501</v>
      </c>
      <c r="F5" s="227" t="s">
        <v>502</v>
      </c>
      <c r="G5" s="227" t="s">
        <v>503</v>
      </c>
      <c r="H5" s="227" t="s">
        <v>504</v>
      </c>
    </row>
    <row r="6" spans="1:10" ht="19.5" customHeight="1" x14ac:dyDescent="0.15">
      <c r="A6" s="228" t="s">
        <v>122</v>
      </c>
      <c r="B6" s="232">
        <v>19033507</v>
      </c>
      <c r="C6" s="232">
        <v>250069</v>
      </c>
      <c r="D6" s="232">
        <v>2051</v>
      </c>
      <c r="E6" s="232">
        <v>19281524</v>
      </c>
      <c r="F6" s="232">
        <v>12856567</v>
      </c>
      <c r="G6" s="232">
        <v>329710</v>
      </c>
      <c r="H6" s="232">
        <v>6424957</v>
      </c>
      <c r="J6" s="413"/>
    </row>
    <row r="7" spans="1:10" ht="19.5" customHeight="1" x14ac:dyDescent="0.15">
      <c r="A7" s="228" t="s">
        <v>523</v>
      </c>
      <c r="B7" s="232">
        <v>1621878</v>
      </c>
      <c r="C7" s="232">
        <v>9726</v>
      </c>
      <c r="D7" s="232">
        <v>0</v>
      </c>
      <c r="E7" s="232">
        <v>1631604</v>
      </c>
      <c r="F7" s="232">
        <v>0</v>
      </c>
      <c r="G7" s="232">
        <v>0</v>
      </c>
      <c r="H7" s="232">
        <v>1631604</v>
      </c>
      <c r="J7" s="413"/>
    </row>
    <row r="8" spans="1:10" ht="19.5" customHeight="1" x14ac:dyDescent="0.15">
      <c r="A8" s="228" t="s">
        <v>524</v>
      </c>
      <c r="B8" s="232">
        <v>0</v>
      </c>
      <c r="C8" s="232">
        <v>0</v>
      </c>
      <c r="D8" s="232">
        <v>0</v>
      </c>
      <c r="E8" s="232">
        <v>0</v>
      </c>
      <c r="F8" s="232">
        <v>0</v>
      </c>
      <c r="G8" s="232">
        <v>0</v>
      </c>
      <c r="H8" s="232">
        <v>0</v>
      </c>
      <c r="J8" s="413"/>
    </row>
    <row r="9" spans="1:10" ht="19.5" customHeight="1" x14ac:dyDescent="0.15">
      <c r="A9" s="228" t="s">
        <v>525</v>
      </c>
      <c r="B9" s="232">
        <v>14788495</v>
      </c>
      <c r="C9" s="232">
        <v>231613</v>
      </c>
      <c r="D9" s="232">
        <v>0</v>
      </c>
      <c r="E9" s="232">
        <v>15020108</v>
      </c>
      <c r="F9" s="232">
        <v>11108613</v>
      </c>
      <c r="G9" s="232">
        <v>251235</v>
      </c>
      <c r="H9" s="232">
        <v>3911495</v>
      </c>
      <c r="J9" s="413"/>
    </row>
    <row r="10" spans="1:10" ht="19.5" customHeight="1" x14ac:dyDescent="0.15">
      <c r="A10" s="228" t="s">
        <v>526</v>
      </c>
      <c r="B10" s="232">
        <v>2492319</v>
      </c>
      <c r="C10" s="232">
        <v>8730</v>
      </c>
      <c r="D10" s="232">
        <v>2051</v>
      </c>
      <c r="E10" s="232">
        <v>2498998</v>
      </c>
      <c r="F10" s="232">
        <v>1664894</v>
      </c>
      <c r="G10" s="232">
        <v>67002</v>
      </c>
      <c r="H10" s="232">
        <v>834104</v>
      </c>
      <c r="J10" s="413"/>
    </row>
    <row r="11" spans="1:10" ht="19.5" customHeight="1" x14ac:dyDescent="0.15">
      <c r="A11" s="228" t="s">
        <v>527</v>
      </c>
      <c r="B11" s="232">
        <v>0</v>
      </c>
      <c r="C11" s="232">
        <v>0</v>
      </c>
      <c r="D11" s="232">
        <v>0</v>
      </c>
      <c r="E11" s="232">
        <v>0</v>
      </c>
      <c r="F11" s="232">
        <v>0</v>
      </c>
      <c r="G11" s="232">
        <v>0</v>
      </c>
      <c r="H11" s="232">
        <v>0</v>
      </c>
      <c r="J11" s="413"/>
    </row>
    <row r="12" spans="1:10" ht="19.5" customHeight="1" x14ac:dyDescent="0.15">
      <c r="A12" s="228" t="s">
        <v>528</v>
      </c>
      <c r="B12" s="232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  <c r="H12" s="232">
        <v>0</v>
      </c>
      <c r="J12" s="413"/>
    </row>
    <row r="13" spans="1:10" ht="19.5" customHeight="1" x14ac:dyDescent="0.15">
      <c r="A13" s="228" t="s">
        <v>529</v>
      </c>
      <c r="B13" s="232">
        <v>0</v>
      </c>
      <c r="C13" s="232">
        <v>0</v>
      </c>
      <c r="D13" s="232">
        <v>0</v>
      </c>
      <c r="E13" s="232">
        <v>0</v>
      </c>
      <c r="F13" s="232">
        <v>0</v>
      </c>
      <c r="G13" s="232">
        <v>0</v>
      </c>
      <c r="H13" s="232">
        <v>0</v>
      </c>
      <c r="J13" s="413"/>
    </row>
    <row r="14" spans="1:10" ht="19.5" customHeight="1" x14ac:dyDescent="0.15">
      <c r="A14" s="228" t="s">
        <v>530</v>
      </c>
      <c r="B14" s="232">
        <v>128272</v>
      </c>
      <c r="C14" s="232">
        <v>0</v>
      </c>
      <c r="D14" s="232">
        <v>0</v>
      </c>
      <c r="E14" s="232">
        <v>128272</v>
      </c>
      <c r="F14" s="232">
        <v>83060</v>
      </c>
      <c r="G14" s="232">
        <v>11473</v>
      </c>
      <c r="H14" s="232">
        <v>45212</v>
      </c>
      <c r="J14" s="413"/>
    </row>
    <row r="15" spans="1:10" ht="19.5" customHeight="1" x14ac:dyDescent="0.15">
      <c r="A15" s="228" t="s">
        <v>531</v>
      </c>
      <c r="B15" s="232">
        <v>2542</v>
      </c>
      <c r="C15" s="232">
        <v>0</v>
      </c>
      <c r="D15" s="232">
        <v>0</v>
      </c>
      <c r="E15" s="232">
        <v>2542</v>
      </c>
      <c r="F15" s="232">
        <v>0</v>
      </c>
      <c r="G15" s="232">
        <v>0</v>
      </c>
      <c r="H15" s="232">
        <v>2542</v>
      </c>
      <c r="J15" s="413"/>
    </row>
    <row r="16" spans="1:10" ht="19.5" customHeight="1" x14ac:dyDescent="0.15">
      <c r="A16" s="228" t="s">
        <v>185</v>
      </c>
      <c r="B16" s="232">
        <v>75179696</v>
      </c>
      <c r="C16" s="232">
        <v>387474</v>
      </c>
      <c r="D16" s="232">
        <v>20190</v>
      </c>
      <c r="E16" s="232">
        <v>75546980</v>
      </c>
      <c r="F16" s="232">
        <v>62305537</v>
      </c>
      <c r="G16" s="232">
        <v>543033</v>
      </c>
      <c r="H16" s="232">
        <v>13241442</v>
      </c>
      <c r="J16" s="413"/>
    </row>
    <row r="17" spans="1:10" ht="19.5" customHeight="1" x14ac:dyDescent="0.15">
      <c r="A17" s="228" t="s">
        <v>523</v>
      </c>
      <c r="B17" s="232">
        <v>115842</v>
      </c>
      <c r="C17" s="232">
        <v>0</v>
      </c>
      <c r="D17" s="232">
        <v>0</v>
      </c>
      <c r="E17" s="232">
        <v>115842</v>
      </c>
      <c r="F17" s="232">
        <v>0</v>
      </c>
      <c r="G17" s="232">
        <v>0</v>
      </c>
      <c r="H17" s="232">
        <v>115842</v>
      </c>
      <c r="J17" s="413"/>
    </row>
    <row r="18" spans="1:10" ht="19.5" customHeight="1" x14ac:dyDescent="0.15">
      <c r="A18" s="228" t="s">
        <v>525</v>
      </c>
      <c r="B18" s="232">
        <v>1072690</v>
      </c>
      <c r="C18" s="232">
        <v>33550</v>
      </c>
      <c r="D18" s="232">
        <v>0</v>
      </c>
      <c r="E18" s="232">
        <v>1106240</v>
      </c>
      <c r="F18" s="232">
        <v>767416</v>
      </c>
      <c r="G18" s="232">
        <v>16253</v>
      </c>
      <c r="H18" s="232">
        <v>338824</v>
      </c>
      <c r="J18" s="413"/>
    </row>
    <row r="19" spans="1:10" ht="19.5" customHeight="1" x14ac:dyDescent="0.15">
      <c r="A19" s="228" t="s">
        <v>526</v>
      </c>
      <c r="B19" s="232">
        <v>73953218</v>
      </c>
      <c r="C19" s="232">
        <v>353924</v>
      </c>
      <c r="D19" s="232">
        <v>0</v>
      </c>
      <c r="E19" s="232">
        <v>74307142</v>
      </c>
      <c r="F19" s="232">
        <v>61536336</v>
      </c>
      <c r="G19" s="232">
        <v>525887</v>
      </c>
      <c r="H19" s="232">
        <v>12770806</v>
      </c>
      <c r="J19" s="413"/>
    </row>
    <row r="20" spans="1:10" ht="19.5" customHeight="1" x14ac:dyDescent="0.15">
      <c r="A20" s="228" t="s">
        <v>532</v>
      </c>
      <c r="B20" s="232">
        <v>5346</v>
      </c>
      <c r="C20" s="232">
        <v>0</v>
      </c>
      <c r="D20" s="232">
        <v>0</v>
      </c>
      <c r="E20" s="232">
        <v>5346</v>
      </c>
      <c r="F20" s="232">
        <v>1786</v>
      </c>
      <c r="G20" s="232">
        <v>893</v>
      </c>
      <c r="H20" s="232">
        <v>3560</v>
      </c>
      <c r="J20" s="413"/>
    </row>
    <row r="21" spans="1:10" ht="19.5" customHeight="1" x14ac:dyDescent="0.15">
      <c r="A21" s="228" t="s">
        <v>533</v>
      </c>
      <c r="B21" s="232">
        <v>32600</v>
      </c>
      <c r="C21" s="232">
        <v>0</v>
      </c>
      <c r="D21" s="232">
        <v>20190</v>
      </c>
      <c r="E21" s="232">
        <v>12410</v>
      </c>
      <c r="F21" s="232">
        <v>0</v>
      </c>
      <c r="G21" s="232">
        <v>0</v>
      </c>
      <c r="H21" s="232">
        <v>12410</v>
      </c>
      <c r="J21" s="413"/>
    </row>
    <row r="22" spans="1:10" ht="19.5" customHeight="1" x14ac:dyDescent="0.15">
      <c r="A22" s="228" t="s">
        <v>197</v>
      </c>
      <c r="B22" s="232">
        <v>2141736</v>
      </c>
      <c r="C22" s="232">
        <v>48914</v>
      </c>
      <c r="D22" s="232">
        <v>3142</v>
      </c>
      <c r="E22" s="232">
        <v>2187508</v>
      </c>
      <c r="F22" s="232">
        <v>1747287</v>
      </c>
      <c r="G22" s="232">
        <v>68929</v>
      </c>
      <c r="H22" s="232">
        <v>440221</v>
      </c>
      <c r="J22" s="413"/>
    </row>
    <row r="23" spans="1:10" ht="19.5" customHeight="1" x14ac:dyDescent="0.15">
      <c r="A23" s="228" t="s">
        <v>253</v>
      </c>
      <c r="B23" s="232">
        <v>96354939</v>
      </c>
      <c r="C23" s="232">
        <v>686456</v>
      </c>
      <c r="D23" s="232">
        <v>25383</v>
      </c>
      <c r="E23" s="232">
        <v>97016012</v>
      </c>
      <c r="F23" s="232">
        <v>76909391</v>
      </c>
      <c r="G23" s="232">
        <v>941672</v>
      </c>
      <c r="H23" s="232">
        <v>20106621</v>
      </c>
      <c r="J23" s="413"/>
    </row>
  </sheetData>
  <phoneticPr fontId="3"/>
  <pageMargins left="0.59055118110236227" right="0.59055118110236227" top="0.6692913385826772" bottom="0.59055118110236227" header="0.31496062992125984" footer="0.39370078740157483"/>
  <pageSetup scale="72" orientation="landscape" r:id="rId1"/>
  <headerFooter>
    <oddFooter xml:space="preserve">&amp;C&amp;P /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5"/>
  <sheetViews>
    <sheetView view="pageBreakPreview" zoomScaleNormal="100" zoomScaleSheetLayoutView="100" zoomScalePageLayoutView="81" workbookViewId="0">
      <selection activeCell="B31" sqref="B31"/>
    </sheetView>
  </sheetViews>
  <sheetFormatPr defaultColWidth="9" defaultRowHeight="13.5" x14ac:dyDescent="0.15"/>
  <cols>
    <col min="1" max="1" width="22.375" style="221" customWidth="1" collapsed="1"/>
    <col min="2" max="8" width="19.5" style="221" customWidth="1" collapsed="1"/>
    <col min="9" max="9" width="19.5" style="230" customWidth="1" collapsed="1"/>
    <col min="10" max="10" width="9" style="221"/>
    <col min="11" max="11" width="14.125" style="221" bestFit="1" customWidth="1"/>
    <col min="12" max="16384" width="9" style="221"/>
  </cols>
  <sheetData>
    <row r="1" spans="1:9" ht="19.5" customHeight="1" x14ac:dyDescent="0.15">
      <c r="A1" s="221" t="s">
        <v>534</v>
      </c>
      <c r="I1" s="225" t="s">
        <v>535</v>
      </c>
    </row>
    <row r="2" spans="1:9" ht="19.5" customHeight="1" x14ac:dyDescent="0.15">
      <c r="I2" s="229" t="s">
        <v>481</v>
      </c>
    </row>
    <row r="3" spans="1:9" ht="49.5" customHeight="1" x14ac:dyDescent="0.15">
      <c r="A3" s="226" t="s">
        <v>496</v>
      </c>
      <c r="B3" s="227" t="s">
        <v>505</v>
      </c>
      <c r="C3" s="227" t="s">
        <v>506</v>
      </c>
      <c r="D3" s="227" t="s">
        <v>507</v>
      </c>
      <c r="E3" s="227" t="s">
        <v>508</v>
      </c>
      <c r="F3" s="227" t="s">
        <v>509</v>
      </c>
      <c r="G3" s="227" t="s">
        <v>510</v>
      </c>
      <c r="H3" s="227" t="s">
        <v>511</v>
      </c>
      <c r="I3" s="231" t="s">
        <v>92</v>
      </c>
    </row>
    <row r="4" spans="1:9" ht="19.5" customHeight="1" x14ac:dyDescent="0.15">
      <c r="A4" s="228" t="s">
        <v>122</v>
      </c>
      <c r="B4" s="232">
        <v>1885627</v>
      </c>
      <c r="C4" s="232">
        <v>2937944</v>
      </c>
      <c r="D4" s="232">
        <v>324338</v>
      </c>
      <c r="E4" s="232">
        <v>20820</v>
      </c>
      <c r="F4" s="232">
        <v>876845</v>
      </c>
      <c r="G4" s="232">
        <v>218824</v>
      </c>
      <c r="H4" s="232">
        <v>160559</v>
      </c>
      <c r="I4" s="233">
        <v>6424957</v>
      </c>
    </row>
    <row r="5" spans="1:9" ht="19.5" customHeight="1" x14ac:dyDescent="0.15">
      <c r="A5" s="228" t="s">
        <v>523</v>
      </c>
      <c r="B5" s="232">
        <v>1606404</v>
      </c>
      <c r="C5" s="232">
        <v>0</v>
      </c>
      <c r="D5" s="232">
        <v>10906</v>
      </c>
      <c r="E5" s="232">
        <v>133</v>
      </c>
      <c r="F5" s="232">
        <v>14162</v>
      </c>
      <c r="G5" s="232">
        <v>0</v>
      </c>
      <c r="H5" s="232">
        <v>0</v>
      </c>
      <c r="I5" s="233">
        <v>1631604</v>
      </c>
    </row>
    <row r="6" spans="1:9" ht="19.5" customHeight="1" x14ac:dyDescent="0.15">
      <c r="A6" s="228" t="s">
        <v>524</v>
      </c>
      <c r="B6" s="232">
        <v>0</v>
      </c>
      <c r="C6" s="232">
        <v>0</v>
      </c>
      <c r="D6" s="232">
        <v>0</v>
      </c>
      <c r="E6" s="232">
        <v>0</v>
      </c>
      <c r="F6" s="232">
        <v>0</v>
      </c>
      <c r="G6" s="232">
        <v>0</v>
      </c>
      <c r="H6" s="232">
        <v>0</v>
      </c>
      <c r="I6" s="233">
        <v>0</v>
      </c>
    </row>
    <row r="7" spans="1:9" ht="19.5" customHeight="1" x14ac:dyDescent="0.15">
      <c r="A7" s="228" t="s">
        <v>525</v>
      </c>
      <c r="B7" s="232">
        <v>252799</v>
      </c>
      <c r="C7" s="232">
        <v>2639921</v>
      </c>
      <c r="D7" s="232">
        <v>283289</v>
      </c>
      <c r="E7" s="232">
        <v>8375</v>
      </c>
      <c r="F7" s="232">
        <v>554870</v>
      </c>
      <c r="G7" s="232">
        <v>17038</v>
      </c>
      <c r="H7" s="232">
        <v>155201</v>
      </c>
      <c r="I7" s="233">
        <v>3911495</v>
      </c>
    </row>
    <row r="8" spans="1:9" ht="19.5" customHeight="1" x14ac:dyDescent="0.15">
      <c r="A8" s="228" t="s">
        <v>526</v>
      </c>
      <c r="B8" s="232">
        <v>12566</v>
      </c>
      <c r="C8" s="232">
        <v>276438</v>
      </c>
      <c r="D8" s="232">
        <v>30143</v>
      </c>
      <c r="E8" s="232">
        <v>0</v>
      </c>
      <c r="F8" s="232">
        <v>307813</v>
      </c>
      <c r="G8" s="232">
        <v>201786</v>
      </c>
      <c r="H8" s="232">
        <v>5358</v>
      </c>
      <c r="I8" s="233">
        <v>834104</v>
      </c>
    </row>
    <row r="9" spans="1:9" ht="19.5" customHeight="1" x14ac:dyDescent="0.15">
      <c r="A9" s="228" t="s">
        <v>527</v>
      </c>
      <c r="B9" s="232">
        <v>0</v>
      </c>
      <c r="C9" s="232">
        <v>0</v>
      </c>
      <c r="D9" s="232">
        <v>0</v>
      </c>
      <c r="E9" s="232">
        <v>0</v>
      </c>
      <c r="F9" s="232">
        <v>0</v>
      </c>
      <c r="G9" s="232">
        <v>0</v>
      </c>
      <c r="H9" s="232">
        <v>0</v>
      </c>
      <c r="I9" s="233">
        <v>0</v>
      </c>
    </row>
    <row r="10" spans="1:9" ht="19.5" customHeight="1" x14ac:dyDescent="0.15">
      <c r="A10" s="228" t="s">
        <v>528</v>
      </c>
      <c r="B10" s="232">
        <v>0</v>
      </c>
      <c r="C10" s="232">
        <v>0</v>
      </c>
      <c r="D10" s="232">
        <v>0</v>
      </c>
      <c r="E10" s="232">
        <v>0</v>
      </c>
      <c r="F10" s="232">
        <v>0</v>
      </c>
      <c r="G10" s="232">
        <v>0</v>
      </c>
      <c r="H10" s="232">
        <v>0</v>
      </c>
      <c r="I10" s="232">
        <v>0</v>
      </c>
    </row>
    <row r="11" spans="1:9" ht="19.5" customHeight="1" x14ac:dyDescent="0.15">
      <c r="A11" s="228" t="s">
        <v>529</v>
      </c>
      <c r="B11" s="232">
        <v>0</v>
      </c>
      <c r="C11" s="232">
        <v>0</v>
      </c>
      <c r="D11" s="232">
        <v>0</v>
      </c>
      <c r="E11" s="232">
        <v>0</v>
      </c>
      <c r="F11" s="232">
        <v>0</v>
      </c>
      <c r="G11" s="232">
        <v>0</v>
      </c>
      <c r="H11" s="232">
        <v>0</v>
      </c>
      <c r="I11" s="233">
        <v>0</v>
      </c>
    </row>
    <row r="12" spans="1:9" ht="19.5" customHeight="1" x14ac:dyDescent="0.15">
      <c r="A12" s="228" t="s">
        <v>530</v>
      </c>
      <c r="B12" s="232">
        <v>13857</v>
      </c>
      <c r="C12" s="232">
        <v>19043</v>
      </c>
      <c r="D12" s="232">
        <v>0</v>
      </c>
      <c r="E12" s="232">
        <v>12312</v>
      </c>
      <c r="F12" s="232">
        <v>0</v>
      </c>
      <c r="G12" s="232">
        <v>0</v>
      </c>
      <c r="H12" s="232">
        <v>0</v>
      </c>
      <c r="I12" s="233">
        <v>45212</v>
      </c>
    </row>
    <row r="13" spans="1:9" ht="19.5" customHeight="1" x14ac:dyDescent="0.15">
      <c r="A13" s="228" t="s">
        <v>531</v>
      </c>
      <c r="B13" s="232">
        <v>0</v>
      </c>
      <c r="C13" s="232">
        <v>2542</v>
      </c>
      <c r="D13" s="232">
        <v>0</v>
      </c>
      <c r="E13" s="232">
        <v>0</v>
      </c>
      <c r="F13" s="232">
        <v>0</v>
      </c>
      <c r="G13" s="232">
        <v>0</v>
      </c>
      <c r="H13" s="232">
        <v>0</v>
      </c>
      <c r="I13" s="233">
        <v>2542</v>
      </c>
    </row>
    <row r="14" spans="1:9" ht="19.5" customHeight="1" x14ac:dyDescent="0.15">
      <c r="A14" s="228" t="s">
        <v>185</v>
      </c>
      <c r="B14" s="232">
        <v>12817586</v>
      </c>
      <c r="C14" s="232">
        <v>44720</v>
      </c>
      <c r="D14" s="232">
        <v>0</v>
      </c>
      <c r="E14" s="232">
        <v>394</v>
      </c>
      <c r="F14" s="232">
        <v>345317</v>
      </c>
      <c r="G14" s="232">
        <v>27267</v>
      </c>
      <c r="H14" s="232">
        <v>6159</v>
      </c>
      <c r="I14" s="233">
        <v>13241442</v>
      </c>
    </row>
    <row r="15" spans="1:9" ht="19.5" customHeight="1" x14ac:dyDescent="0.15">
      <c r="A15" s="228" t="s">
        <v>523</v>
      </c>
      <c r="B15" s="232">
        <v>104729</v>
      </c>
      <c r="C15" s="232">
        <v>11113</v>
      </c>
      <c r="D15" s="232">
        <v>0</v>
      </c>
      <c r="E15" s="232">
        <v>0</v>
      </c>
      <c r="F15" s="232">
        <v>0</v>
      </c>
      <c r="G15" s="232">
        <v>0</v>
      </c>
      <c r="H15" s="232">
        <v>0</v>
      </c>
      <c r="I15" s="233">
        <v>115842</v>
      </c>
    </row>
    <row r="16" spans="1:9" ht="19.5" customHeight="1" x14ac:dyDescent="0.15">
      <c r="A16" s="228" t="s">
        <v>525</v>
      </c>
      <c r="B16" s="232">
        <v>77508</v>
      </c>
      <c r="C16" s="232">
        <v>26468</v>
      </c>
      <c r="D16" s="232">
        <v>0</v>
      </c>
      <c r="E16" s="232">
        <v>394</v>
      </c>
      <c r="F16" s="232">
        <v>232827</v>
      </c>
      <c r="G16" s="232">
        <v>0</v>
      </c>
      <c r="H16" s="232">
        <v>1626</v>
      </c>
      <c r="I16" s="233">
        <v>338824</v>
      </c>
    </row>
    <row r="17" spans="1:9" ht="19.5" customHeight="1" x14ac:dyDescent="0.15">
      <c r="A17" s="228" t="s">
        <v>526</v>
      </c>
      <c r="B17" s="232">
        <v>12622939</v>
      </c>
      <c r="C17" s="232">
        <v>7139</v>
      </c>
      <c r="D17" s="232">
        <v>0</v>
      </c>
      <c r="E17" s="232">
        <v>0</v>
      </c>
      <c r="F17" s="232">
        <v>112490</v>
      </c>
      <c r="G17" s="232">
        <v>27267</v>
      </c>
      <c r="H17" s="232">
        <v>972</v>
      </c>
      <c r="I17" s="233">
        <v>12770806</v>
      </c>
    </row>
    <row r="18" spans="1:9" ht="19.5" customHeight="1" x14ac:dyDescent="0.15">
      <c r="A18" s="228" t="s">
        <v>532</v>
      </c>
      <c r="B18" s="232">
        <v>0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3560</v>
      </c>
      <c r="I18" s="233">
        <v>3560</v>
      </c>
    </row>
    <row r="19" spans="1:9" ht="19.5" customHeight="1" x14ac:dyDescent="0.15">
      <c r="A19" s="228" t="s">
        <v>533</v>
      </c>
      <c r="B19" s="232">
        <v>12410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233">
        <v>12410</v>
      </c>
    </row>
    <row r="20" spans="1:9" ht="19.5" customHeight="1" x14ac:dyDescent="0.15">
      <c r="A20" s="228" t="s">
        <v>197</v>
      </c>
      <c r="B20" s="232">
        <v>378527</v>
      </c>
      <c r="C20" s="232">
        <v>12755</v>
      </c>
      <c r="D20" s="232">
        <v>6930</v>
      </c>
      <c r="E20" s="232">
        <v>2077</v>
      </c>
      <c r="F20" s="232">
        <v>377</v>
      </c>
      <c r="G20" s="232">
        <v>33645</v>
      </c>
      <c r="H20" s="233">
        <v>5912</v>
      </c>
      <c r="I20" s="233">
        <v>440221</v>
      </c>
    </row>
    <row r="21" spans="1:9" ht="19.5" customHeight="1" x14ac:dyDescent="0.15">
      <c r="A21" s="228" t="s">
        <v>253</v>
      </c>
      <c r="B21" s="232">
        <v>15081739</v>
      </c>
      <c r="C21" s="232">
        <v>2995419</v>
      </c>
      <c r="D21" s="232">
        <v>331268</v>
      </c>
      <c r="E21" s="232">
        <v>23291</v>
      </c>
      <c r="F21" s="232">
        <v>1222539</v>
      </c>
      <c r="G21" s="232">
        <v>279735</v>
      </c>
      <c r="H21" s="232">
        <v>172629</v>
      </c>
      <c r="I21" s="233">
        <v>20106621</v>
      </c>
    </row>
    <row r="23" spans="1:9" x14ac:dyDescent="0.15">
      <c r="I23" s="221"/>
    </row>
    <row r="24" spans="1:9" x14ac:dyDescent="0.15">
      <c r="I24" s="221"/>
    </row>
    <row r="25" spans="1:9" x14ac:dyDescent="0.15">
      <c r="I25" s="221"/>
    </row>
  </sheetData>
  <phoneticPr fontId="3"/>
  <pageMargins left="0.59055118110236227" right="0.59055118110236227" top="0.6692913385826772" bottom="0.59055118110236227" header="0.31496062992125984" footer="0.39370078740157483"/>
  <pageSetup paperSize="9" scale="75" orientation="landscape" r:id="rId1"/>
  <headerFooter>
    <oddFooter xml:space="preserve">&amp;C&amp;P /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3"/>
  <sheetViews>
    <sheetView zoomScaleNormal="100" zoomScalePageLayoutView="86" workbookViewId="0">
      <selection activeCell="B31" sqref="B31"/>
    </sheetView>
  </sheetViews>
  <sheetFormatPr defaultColWidth="8.875" defaultRowHeight="13.5" x14ac:dyDescent="0.15"/>
  <cols>
    <col min="1" max="1" width="49.875" style="223" customWidth="1"/>
    <col min="2" max="11" width="18.875" style="223" customWidth="1"/>
    <col min="12" max="16384" width="8.875" style="223"/>
  </cols>
  <sheetData>
    <row r="1" spans="1:11" ht="19.5" customHeight="1" x14ac:dyDescent="0.15">
      <c r="A1" s="224" t="s">
        <v>536</v>
      </c>
      <c r="B1" s="224"/>
      <c r="C1" s="224"/>
      <c r="D1" s="224"/>
      <c r="E1" s="224"/>
      <c r="F1" s="224"/>
      <c r="G1" s="224"/>
      <c r="H1" s="224"/>
      <c r="I1" s="224"/>
      <c r="J1" s="224"/>
      <c r="K1" s="225" t="s">
        <v>535</v>
      </c>
    </row>
    <row r="2" spans="1:11" ht="19.5" customHeight="1" x14ac:dyDescent="0.1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ht="19.5" customHeight="1" x14ac:dyDescent="0.15">
      <c r="A3" s="224" t="s">
        <v>537</v>
      </c>
      <c r="B3" s="224"/>
      <c r="C3" s="224"/>
      <c r="D3" s="224"/>
      <c r="E3" s="224"/>
      <c r="F3" s="224"/>
      <c r="G3" s="224"/>
      <c r="H3" s="234" t="s">
        <v>484</v>
      </c>
      <c r="I3" s="224"/>
      <c r="J3" s="224"/>
      <c r="K3" s="224"/>
    </row>
    <row r="4" spans="1:11" ht="49.5" customHeight="1" x14ac:dyDescent="0.15">
      <c r="A4" s="235" t="s">
        <v>454</v>
      </c>
      <c r="B4" s="236" t="s">
        <v>455</v>
      </c>
      <c r="C4" s="236" t="s">
        <v>456</v>
      </c>
      <c r="D4" s="236" t="s">
        <v>457</v>
      </c>
      <c r="E4" s="236" t="s">
        <v>458</v>
      </c>
      <c r="F4" s="236" t="s">
        <v>459</v>
      </c>
      <c r="G4" s="236" t="s">
        <v>460</v>
      </c>
      <c r="H4" s="236" t="s">
        <v>461</v>
      </c>
      <c r="I4" s="224"/>
      <c r="J4" s="224"/>
      <c r="K4" s="224"/>
    </row>
    <row r="5" spans="1:11" ht="19.5" customHeight="1" x14ac:dyDescent="0.15">
      <c r="A5" s="237" t="s">
        <v>538</v>
      </c>
      <c r="B5" s="238" t="s">
        <v>133</v>
      </c>
      <c r="C5" s="238" t="s">
        <v>133</v>
      </c>
      <c r="D5" s="238" t="s">
        <v>133</v>
      </c>
      <c r="E5" s="238" t="s">
        <v>133</v>
      </c>
      <c r="F5" s="238" t="s">
        <v>133</v>
      </c>
      <c r="G5" s="238" t="s">
        <v>133</v>
      </c>
      <c r="H5" s="238" t="s">
        <v>133</v>
      </c>
      <c r="I5" s="224"/>
      <c r="J5" s="224"/>
      <c r="K5" s="224"/>
    </row>
    <row r="6" spans="1:11" ht="19.5" customHeight="1" x14ac:dyDescent="0.15">
      <c r="A6" s="239" t="s">
        <v>253</v>
      </c>
      <c r="B6" s="238"/>
      <c r="C6" s="238"/>
      <c r="D6" s="238"/>
      <c r="E6" s="238"/>
      <c r="F6" s="238"/>
      <c r="G6" s="238"/>
      <c r="H6" s="238"/>
      <c r="I6" s="224"/>
      <c r="J6" s="224"/>
      <c r="K6" s="224"/>
    </row>
    <row r="7" spans="1:11" ht="19.5" customHeight="1" x14ac:dyDescent="0.1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spans="1:11" ht="19.5" customHeight="1" x14ac:dyDescent="0.15">
      <c r="A8" s="224" t="s">
        <v>539</v>
      </c>
      <c r="B8" s="224"/>
      <c r="C8" s="224"/>
      <c r="D8" s="224"/>
      <c r="E8" s="224"/>
      <c r="F8" s="224"/>
      <c r="G8" s="224"/>
      <c r="H8" s="224"/>
      <c r="I8" s="224"/>
      <c r="J8" s="234" t="s">
        <v>484</v>
      </c>
      <c r="K8" s="224"/>
    </row>
    <row r="9" spans="1:11" ht="49.5" customHeight="1" x14ac:dyDescent="0.15">
      <c r="A9" s="235" t="s">
        <v>462</v>
      </c>
      <c r="B9" s="236" t="s">
        <v>463</v>
      </c>
      <c r="C9" s="236" t="s">
        <v>464</v>
      </c>
      <c r="D9" s="236" t="s">
        <v>465</v>
      </c>
      <c r="E9" s="236" t="s">
        <v>466</v>
      </c>
      <c r="F9" s="236" t="s">
        <v>467</v>
      </c>
      <c r="G9" s="236" t="s">
        <v>468</v>
      </c>
      <c r="H9" s="236" t="s">
        <v>469</v>
      </c>
      <c r="I9" s="236" t="s">
        <v>470</v>
      </c>
      <c r="J9" s="236" t="s">
        <v>461</v>
      </c>
      <c r="K9" s="224"/>
    </row>
    <row r="10" spans="1:11" ht="19.5" customHeight="1" x14ac:dyDescent="0.15">
      <c r="A10" s="237" t="s">
        <v>610</v>
      </c>
      <c r="B10" s="238">
        <v>20000</v>
      </c>
      <c r="C10" s="238"/>
      <c r="D10" s="238"/>
      <c r="E10" s="238"/>
      <c r="F10" s="238"/>
      <c r="G10" s="238"/>
      <c r="H10" s="238"/>
      <c r="I10" s="238"/>
      <c r="J10" s="238">
        <v>20000</v>
      </c>
      <c r="K10" s="224"/>
    </row>
    <row r="11" spans="1:11" ht="19.5" customHeight="1" x14ac:dyDescent="0.15">
      <c r="A11" s="237" t="s">
        <v>540</v>
      </c>
      <c r="B11" s="238">
        <v>5100</v>
      </c>
      <c r="C11" s="238" t="s">
        <v>133</v>
      </c>
      <c r="D11" s="238" t="s">
        <v>133</v>
      </c>
      <c r="E11" s="238" t="s">
        <v>133</v>
      </c>
      <c r="F11" s="238" t="s">
        <v>133</v>
      </c>
      <c r="G11" s="238" t="s">
        <v>133</v>
      </c>
      <c r="H11" s="238" t="s">
        <v>133</v>
      </c>
      <c r="I11" s="238" t="s">
        <v>133</v>
      </c>
      <c r="J11" s="238">
        <v>5100</v>
      </c>
      <c r="K11" s="224"/>
    </row>
    <row r="12" spans="1:11" ht="19.5" customHeight="1" x14ac:dyDescent="0.15">
      <c r="A12" s="239" t="s">
        <v>253</v>
      </c>
      <c r="B12" s="238">
        <f>SUM(B10:B11)</f>
        <v>25100</v>
      </c>
      <c r="C12" s="238" t="s">
        <v>133</v>
      </c>
      <c r="D12" s="238" t="s">
        <v>133</v>
      </c>
      <c r="E12" s="238" t="s">
        <v>133</v>
      </c>
      <c r="F12" s="238" t="s">
        <v>133</v>
      </c>
      <c r="G12" s="238" t="s">
        <v>133</v>
      </c>
      <c r="H12" s="238" t="s">
        <v>133</v>
      </c>
      <c r="I12" s="238" t="s">
        <v>133</v>
      </c>
      <c r="J12" s="238">
        <f>SUM(J10:J11)</f>
        <v>25100</v>
      </c>
      <c r="K12" s="224"/>
    </row>
    <row r="13" spans="1:11" ht="19.5" customHeight="1" x14ac:dyDescent="0.15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spans="1:11" ht="19.5" customHeight="1" x14ac:dyDescent="0.15">
      <c r="A14" s="224" t="s">
        <v>541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34" t="s">
        <v>485</v>
      </c>
    </row>
    <row r="15" spans="1:11" ht="49.5" customHeight="1" x14ac:dyDescent="0.15">
      <c r="A15" s="235" t="s">
        <v>462</v>
      </c>
      <c r="B15" s="236" t="s">
        <v>471</v>
      </c>
      <c r="C15" s="236" t="s">
        <v>464</v>
      </c>
      <c r="D15" s="236" t="s">
        <v>465</v>
      </c>
      <c r="E15" s="236" t="s">
        <v>466</v>
      </c>
      <c r="F15" s="236" t="s">
        <v>467</v>
      </c>
      <c r="G15" s="236" t="s">
        <v>468</v>
      </c>
      <c r="H15" s="236" t="s">
        <v>469</v>
      </c>
      <c r="I15" s="236" t="s">
        <v>472</v>
      </c>
      <c r="J15" s="236" t="s">
        <v>473</v>
      </c>
      <c r="K15" s="236" t="s">
        <v>461</v>
      </c>
    </row>
    <row r="16" spans="1:11" ht="19.5" customHeight="1" x14ac:dyDescent="0.15">
      <c r="A16" s="237" t="s">
        <v>542</v>
      </c>
      <c r="B16" s="238">
        <v>2720</v>
      </c>
      <c r="C16" s="238" t="s">
        <v>133</v>
      </c>
      <c r="D16" s="238" t="s">
        <v>133</v>
      </c>
      <c r="E16" s="238" t="s">
        <v>133</v>
      </c>
      <c r="F16" s="238" t="s">
        <v>133</v>
      </c>
      <c r="G16" s="238" t="s">
        <v>133</v>
      </c>
      <c r="H16" s="238" t="s">
        <v>133</v>
      </c>
      <c r="I16" s="238" t="s">
        <v>133</v>
      </c>
      <c r="J16" s="238">
        <v>2720</v>
      </c>
      <c r="K16" s="238">
        <v>2720</v>
      </c>
    </row>
    <row r="17" spans="1:11" ht="19.5" customHeight="1" x14ac:dyDescent="0.15">
      <c r="A17" s="237" t="s">
        <v>543</v>
      </c>
      <c r="B17" s="238">
        <v>520</v>
      </c>
      <c r="C17" s="238" t="s">
        <v>133</v>
      </c>
      <c r="D17" s="238" t="s">
        <v>133</v>
      </c>
      <c r="E17" s="238" t="s">
        <v>133</v>
      </c>
      <c r="F17" s="238" t="s">
        <v>133</v>
      </c>
      <c r="G17" s="238" t="s">
        <v>133</v>
      </c>
      <c r="H17" s="238" t="s">
        <v>133</v>
      </c>
      <c r="I17" s="238" t="s">
        <v>133</v>
      </c>
      <c r="J17" s="238">
        <v>520</v>
      </c>
      <c r="K17" s="238">
        <v>520</v>
      </c>
    </row>
    <row r="18" spans="1:11" ht="19.5" customHeight="1" x14ac:dyDescent="0.15">
      <c r="A18" s="237" t="s">
        <v>544</v>
      </c>
      <c r="B18" s="238">
        <v>200</v>
      </c>
      <c r="C18" s="238" t="s">
        <v>133</v>
      </c>
      <c r="D18" s="238" t="s">
        <v>133</v>
      </c>
      <c r="E18" s="238" t="s">
        <v>133</v>
      </c>
      <c r="F18" s="238" t="s">
        <v>133</v>
      </c>
      <c r="G18" s="238" t="s">
        <v>133</v>
      </c>
      <c r="H18" s="238" t="s">
        <v>133</v>
      </c>
      <c r="I18" s="238" t="s">
        <v>133</v>
      </c>
      <c r="J18" s="238">
        <v>200</v>
      </c>
      <c r="K18" s="238">
        <v>200</v>
      </c>
    </row>
    <row r="19" spans="1:11" ht="19.5" customHeight="1" x14ac:dyDescent="0.15">
      <c r="A19" s="237" t="s">
        <v>545</v>
      </c>
      <c r="B19" s="238">
        <v>102</v>
      </c>
      <c r="C19" s="238" t="s">
        <v>133</v>
      </c>
      <c r="D19" s="238" t="s">
        <v>133</v>
      </c>
      <c r="E19" s="238" t="s">
        <v>133</v>
      </c>
      <c r="F19" s="238" t="s">
        <v>133</v>
      </c>
      <c r="G19" s="238" t="s">
        <v>133</v>
      </c>
      <c r="H19" s="238" t="s">
        <v>133</v>
      </c>
      <c r="I19" s="238" t="s">
        <v>133</v>
      </c>
      <c r="J19" s="238">
        <v>102</v>
      </c>
      <c r="K19" s="238">
        <v>102</v>
      </c>
    </row>
    <row r="20" spans="1:11" ht="19.5" customHeight="1" x14ac:dyDescent="0.15">
      <c r="A20" s="237" t="s">
        <v>546</v>
      </c>
      <c r="B20" s="238">
        <v>200</v>
      </c>
      <c r="C20" s="238" t="s">
        <v>133</v>
      </c>
      <c r="D20" s="238" t="s">
        <v>133</v>
      </c>
      <c r="E20" s="238" t="s">
        <v>133</v>
      </c>
      <c r="F20" s="238" t="s">
        <v>133</v>
      </c>
      <c r="G20" s="238" t="s">
        <v>133</v>
      </c>
      <c r="H20" s="238" t="s">
        <v>133</v>
      </c>
      <c r="I20" s="238" t="s">
        <v>133</v>
      </c>
      <c r="J20" s="238">
        <v>200</v>
      </c>
      <c r="K20" s="238">
        <v>200</v>
      </c>
    </row>
    <row r="21" spans="1:11" ht="19.5" customHeight="1" x14ac:dyDescent="0.15">
      <c r="A21" s="237" t="s">
        <v>547</v>
      </c>
      <c r="B21" s="238">
        <v>3661</v>
      </c>
      <c r="C21" s="238" t="s">
        <v>133</v>
      </c>
      <c r="D21" s="238" t="s">
        <v>133</v>
      </c>
      <c r="E21" s="238" t="s">
        <v>133</v>
      </c>
      <c r="F21" s="238" t="s">
        <v>133</v>
      </c>
      <c r="G21" s="238" t="s">
        <v>133</v>
      </c>
      <c r="H21" s="238" t="s">
        <v>133</v>
      </c>
      <c r="I21" s="238" t="s">
        <v>133</v>
      </c>
      <c r="J21" s="238">
        <v>3661</v>
      </c>
      <c r="K21" s="238">
        <v>3661</v>
      </c>
    </row>
    <row r="22" spans="1:11" ht="19.5" customHeight="1" x14ac:dyDescent="0.15">
      <c r="A22" s="237" t="s">
        <v>548</v>
      </c>
      <c r="B22" s="238">
        <v>200</v>
      </c>
      <c r="C22" s="238" t="s">
        <v>133</v>
      </c>
      <c r="D22" s="238" t="s">
        <v>133</v>
      </c>
      <c r="E22" s="238" t="s">
        <v>133</v>
      </c>
      <c r="F22" s="238" t="s">
        <v>133</v>
      </c>
      <c r="G22" s="238" t="s">
        <v>133</v>
      </c>
      <c r="H22" s="238" t="s">
        <v>133</v>
      </c>
      <c r="I22" s="238" t="s">
        <v>133</v>
      </c>
      <c r="J22" s="238">
        <v>200</v>
      </c>
      <c r="K22" s="238">
        <v>200</v>
      </c>
    </row>
    <row r="23" spans="1:11" ht="19.5" customHeight="1" x14ac:dyDescent="0.15">
      <c r="A23" s="237" t="s">
        <v>549</v>
      </c>
      <c r="B23" s="238">
        <v>100</v>
      </c>
      <c r="C23" s="238" t="s">
        <v>133</v>
      </c>
      <c r="D23" s="238" t="s">
        <v>133</v>
      </c>
      <c r="E23" s="238" t="s">
        <v>133</v>
      </c>
      <c r="F23" s="238" t="s">
        <v>133</v>
      </c>
      <c r="G23" s="238" t="s">
        <v>133</v>
      </c>
      <c r="H23" s="238" t="s">
        <v>133</v>
      </c>
      <c r="I23" s="238" t="s">
        <v>133</v>
      </c>
      <c r="J23" s="238">
        <v>100</v>
      </c>
      <c r="K23" s="238">
        <v>100</v>
      </c>
    </row>
    <row r="24" spans="1:11" ht="19.5" customHeight="1" x14ac:dyDescent="0.15">
      <c r="A24" s="237" t="s">
        <v>550</v>
      </c>
      <c r="B24" s="238">
        <v>1200</v>
      </c>
      <c r="C24" s="238" t="s">
        <v>133</v>
      </c>
      <c r="D24" s="238" t="s">
        <v>133</v>
      </c>
      <c r="E24" s="238" t="s">
        <v>133</v>
      </c>
      <c r="F24" s="238" t="s">
        <v>133</v>
      </c>
      <c r="G24" s="238" t="s">
        <v>133</v>
      </c>
      <c r="H24" s="238" t="s">
        <v>133</v>
      </c>
      <c r="I24" s="238" t="s">
        <v>133</v>
      </c>
      <c r="J24" s="238">
        <v>1200</v>
      </c>
      <c r="K24" s="238">
        <v>1200</v>
      </c>
    </row>
    <row r="25" spans="1:11" ht="19.5" customHeight="1" x14ac:dyDescent="0.15">
      <c r="A25" s="237" t="s">
        <v>551</v>
      </c>
      <c r="B25" s="238">
        <v>5950</v>
      </c>
      <c r="C25" s="238" t="s">
        <v>133</v>
      </c>
      <c r="D25" s="238" t="s">
        <v>133</v>
      </c>
      <c r="E25" s="238" t="s">
        <v>133</v>
      </c>
      <c r="F25" s="238" t="s">
        <v>133</v>
      </c>
      <c r="G25" s="238" t="s">
        <v>133</v>
      </c>
      <c r="H25" s="238" t="s">
        <v>133</v>
      </c>
      <c r="I25" s="238" t="s">
        <v>133</v>
      </c>
      <c r="J25" s="238">
        <v>5950</v>
      </c>
      <c r="K25" s="238">
        <v>5950</v>
      </c>
    </row>
    <row r="26" spans="1:11" ht="19.5" customHeight="1" x14ac:dyDescent="0.15">
      <c r="A26" s="237" t="s">
        <v>552</v>
      </c>
      <c r="B26" s="238">
        <v>2764</v>
      </c>
      <c r="C26" s="238" t="s">
        <v>133</v>
      </c>
      <c r="D26" s="238" t="s">
        <v>133</v>
      </c>
      <c r="E26" s="238" t="s">
        <v>133</v>
      </c>
      <c r="F26" s="238" t="s">
        <v>133</v>
      </c>
      <c r="G26" s="238" t="s">
        <v>133</v>
      </c>
      <c r="H26" s="238" t="s">
        <v>133</v>
      </c>
      <c r="I26" s="238" t="s">
        <v>133</v>
      </c>
      <c r="J26" s="238">
        <v>2764</v>
      </c>
      <c r="K26" s="238">
        <v>2764</v>
      </c>
    </row>
    <row r="27" spans="1:11" ht="19.5" customHeight="1" x14ac:dyDescent="0.15">
      <c r="A27" s="237" t="s">
        <v>553</v>
      </c>
      <c r="B27" s="238">
        <v>38</v>
      </c>
      <c r="C27" s="238" t="s">
        <v>133</v>
      </c>
      <c r="D27" s="238" t="s">
        <v>133</v>
      </c>
      <c r="E27" s="238" t="s">
        <v>133</v>
      </c>
      <c r="F27" s="238" t="s">
        <v>133</v>
      </c>
      <c r="G27" s="238" t="s">
        <v>133</v>
      </c>
      <c r="H27" s="238" t="s">
        <v>133</v>
      </c>
      <c r="I27" s="238" t="s">
        <v>133</v>
      </c>
      <c r="J27" s="238">
        <v>38</v>
      </c>
      <c r="K27" s="238">
        <v>38</v>
      </c>
    </row>
    <row r="28" spans="1:11" ht="19.5" customHeight="1" x14ac:dyDescent="0.15">
      <c r="A28" s="237" t="s">
        <v>554</v>
      </c>
      <c r="B28" s="238">
        <v>800</v>
      </c>
      <c r="C28" s="238" t="s">
        <v>133</v>
      </c>
      <c r="D28" s="238" t="s">
        <v>133</v>
      </c>
      <c r="E28" s="238" t="s">
        <v>133</v>
      </c>
      <c r="F28" s="238" t="s">
        <v>133</v>
      </c>
      <c r="G28" s="238" t="s">
        <v>133</v>
      </c>
      <c r="H28" s="238" t="s">
        <v>133</v>
      </c>
      <c r="I28" s="238" t="s">
        <v>133</v>
      </c>
      <c r="J28" s="238">
        <v>800</v>
      </c>
      <c r="K28" s="238">
        <v>800</v>
      </c>
    </row>
    <row r="29" spans="1:11" ht="19.5" customHeight="1" x14ac:dyDescent="0.15">
      <c r="A29" s="237" t="s">
        <v>555</v>
      </c>
      <c r="B29" s="238">
        <v>44</v>
      </c>
      <c r="C29" s="238" t="s">
        <v>133</v>
      </c>
      <c r="D29" s="238" t="s">
        <v>133</v>
      </c>
      <c r="E29" s="238" t="s">
        <v>133</v>
      </c>
      <c r="F29" s="238" t="s">
        <v>133</v>
      </c>
      <c r="G29" s="238" t="s">
        <v>133</v>
      </c>
      <c r="H29" s="238" t="s">
        <v>133</v>
      </c>
      <c r="I29" s="238" t="s">
        <v>133</v>
      </c>
      <c r="J29" s="238">
        <v>44</v>
      </c>
      <c r="K29" s="238">
        <v>44</v>
      </c>
    </row>
    <row r="30" spans="1:11" ht="19.5" customHeight="1" x14ac:dyDescent="0.15">
      <c r="A30" s="237" t="s">
        <v>556</v>
      </c>
      <c r="B30" s="238">
        <v>200</v>
      </c>
      <c r="C30" s="238" t="s">
        <v>133</v>
      </c>
      <c r="D30" s="238" t="s">
        <v>133</v>
      </c>
      <c r="E30" s="238" t="s">
        <v>133</v>
      </c>
      <c r="F30" s="238" t="s">
        <v>133</v>
      </c>
      <c r="G30" s="238" t="s">
        <v>133</v>
      </c>
      <c r="H30" s="238" t="s">
        <v>133</v>
      </c>
      <c r="I30" s="238" t="s">
        <v>133</v>
      </c>
      <c r="J30" s="238">
        <v>200</v>
      </c>
      <c r="K30" s="238">
        <v>200</v>
      </c>
    </row>
    <row r="31" spans="1:11" ht="19.5" customHeight="1" x14ac:dyDescent="0.15">
      <c r="A31" s="237" t="s">
        <v>557</v>
      </c>
      <c r="B31" s="238">
        <v>65</v>
      </c>
      <c r="C31" s="238" t="s">
        <v>133</v>
      </c>
      <c r="D31" s="238" t="s">
        <v>133</v>
      </c>
      <c r="E31" s="238" t="s">
        <v>133</v>
      </c>
      <c r="F31" s="238" t="s">
        <v>133</v>
      </c>
      <c r="G31" s="238" t="s">
        <v>133</v>
      </c>
      <c r="H31" s="238" t="s">
        <v>133</v>
      </c>
      <c r="I31" s="238" t="s">
        <v>133</v>
      </c>
      <c r="J31" s="238">
        <v>65</v>
      </c>
      <c r="K31" s="238">
        <v>65</v>
      </c>
    </row>
    <row r="32" spans="1:11" ht="19.5" customHeight="1" x14ac:dyDescent="0.15">
      <c r="A32" s="237" t="s">
        <v>558</v>
      </c>
      <c r="B32" s="238">
        <v>80</v>
      </c>
      <c r="C32" s="238" t="s">
        <v>133</v>
      </c>
      <c r="D32" s="238" t="s">
        <v>133</v>
      </c>
      <c r="E32" s="238" t="s">
        <v>133</v>
      </c>
      <c r="F32" s="238" t="s">
        <v>133</v>
      </c>
      <c r="G32" s="238" t="s">
        <v>133</v>
      </c>
      <c r="H32" s="238" t="s">
        <v>133</v>
      </c>
      <c r="I32" s="238" t="s">
        <v>133</v>
      </c>
      <c r="J32" s="238">
        <v>80</v>
      </c>
      <c r="K32" s="238">
        <v>80</v>
      </c>
    </row>
    <row r="33" spans="1:11" ht="19.5" customHeight="1" x14ac:dyDescent="0.15">
      <c r="A33" s="239" t="s">
        <v>253</v>
      </c>
      <c r="B33" s="238">
        <f t="shared" ref="B33:K33" si="0">SUM(B16:B32)</f>
        <v>18844</v>
      </c>
      <c r="C33" s="238">
        <f t="shared" si="0"/>
        <v>0</v>
      </c>
      <c r="D33" s="238">
        <f t="shared" si="0"/>
        <v>0</v>
      </c>
      <c r="E33" s="238">
        <f t="shared" si="0"/>
        <v>0</v>
      </c>
      <c r="F33" s="238">
        <f t="shared" si="0"/>
        <v>0</v>
      </c>
      <c r="G33" s="238">
        <f t="shared" si="0"/>
        <v>0</v>
      </c>
      <c r="H33" s="238">
        <f t="shared" si="0"/>
        <v>0</v>
      </c>
      <c r="I33" s="238">
        <f t="shared" si="0"/>
        <v>0</v>
      </c>
      <c r="J33" s="238">
        <f t="shared" si="0"/>
        <v>18844</v>
      </c>
      <c r="K33" s="238">
        <f t="shared" si="0"/>
        <v>18844</v>
      </c>
    </row>
  </sheetData>
  <phoneticPr fontId="3"/>
  <pageMargins left="0.59055118110236227" right="0.59055118110236227" top="0.6692913385826772" bottom="0.59055118110236227" header="0.31496062992125984" footer="0.39370078740157483"/>
  <pageSetup paperSize="9" scale="57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G30"/>
  <sheetViews>
    <sheetView showGridLines="0" zoomScale="72" zoomScaleNormal="100" zoomScaleSheetLayoutView="100" workbookViewId="0">
      <selection activeCell="B31" sqref="B31"/>
    </sheetView>
  </sheetViews>
  <sheetFormatPr defaultColWidth="9" defaultRowHeight="15" customHeight="1" x14ac:dyDescent="0.15"/>
  <cols>
    <col min="1" max="1" width="28.5" style="241" customWidth="1"/>
    <col min="2" max="7" width="19.125" style="241" customWidth="1"/>
    <col min="8" max="8" width="2.625" style="241" customWidth="1"/>
    <col min="9" max="16384" width="9" style="241"/>
  </cols>
  <sheetData>
    <row r="1" spans="1:7" ht="19.5" customHeight="1" x14ac:dyDescent="0.15">
      <c r="A1" s="240" t="s">
        <v>559</v>
      </c>
      <c r="G1" s="225" t="s">
        <v>535</v>
      </c>
    </row>
    <row r="2" spans="1:7" ht="19.5" customHeight="1" x14ac:dyDescent="0.15">
      <c r="G2" s="254" t="s">
        <v>486</v>
      </c>
    </row>
    <row r="3" spans="1:7" ht="49.5" customHeight="1" x14ac:dyDescent="0.15">
      <c r="A3" s="243" t="s">
        <v>9</v>
      </c>
      <c r="B3" s="244" t="s">
        <v>4</v>
      </c>
      <c r="C3" s="244" t="s">
        <v>3</v>
      </c>
      <c r="D3" s="244" t="s">
        <v>1</v>
      </c>
      <c r="E3" s="244" t="s">
        <v>2</v>
      </c>
      <c r="F3" s="245" t="s">
        <v>77</v>
      </c>
      <c r="G3" s="245" t="s">
        <v>10</v>
      </c>
    </row>
    <row r="4" spans="1:7" ht="19.5" customHeight="1" x14ac:dyDescent="0.15">
      <c r="A4" s="252" t="s">
        <v>611</v>
      </c>
      <c r="B4" s="380">
        <v>670753856</v>
      </c>
      <c r="C4" s="406" t="s">
        <v>133</v>
      </c>
      <c r="D4" s="406" t="s">
        <v>133</v>
      </c>
      <c r="E4" s="406" t="s">
        <v>133</v>
      </c>
      <c r="F4" s="380">
        <f>SUM(B4:E4)</f>
        <v>670753856</v>
      </c>
      <c r="G4" s="381">
        <v>670753856</v>
      </c>
    </row>
    <row r="5" spans="1:7" ht="19.5" customHeight="1" x14ac:dyDescent="0.15">
      <c r="A5" s="253" t="s">
        <v>612</v>
      </c>
      <c r="B5" s="380">
        <v>128965703</v>
      </c>
      <c r="C5" s="406" t="s">
        <v>133</v>
      </c>
      <c r="D5" s="406" t="s">
        <v>133</v>
      </c>
      <c r="E5" s="406" t="s">
        <v>133</v>
      </c>
      <c r="F5" s="380">
        <f t="shared" ref="F5:F23" si="0">SUM(B5:E5)</f>
        <v>128965703</v>
      </c>
      <c r="G5" s="381">
        <v>104429703</v>
      </c>
    </row>
    <row r="6" spans="1:7" ht="19.5" customHeight="1" x14ac:dyDescent="0.15">
      <c r="A6" s="253" t="s">
        <v>641</v>
      </c>
      <c r="B6" s="380">
        <v>338469371</v>
      </c>
      <c r="C6" s="406" t="s">
        <v>133</v>
      </c>
      <c r="D6" s="406" t="s">
        <v>133</v>
      </c>
      <c r="E6" s="406" t="s">
        <v>133</v>
      </c>
      <c r="F6" s="380">
        <f t="shared" si="0"/>
        <v>338469371</v>
      </c>
      <c r="G6" s="381">
        <v>271769371</v>
      </c>
    </row>
    <row r="7" spans="1:7" ht="19.5" customHeight="1" x14ac:dyDescent="0.15">
      <c r="A7" s="253" t="s">
        <v>560</v>
      </c>
      <c r="B7" s="380">
        <v>127302679</v>
      </c>
      <c r="C7" s="406" t="s">
        <v>133</v>
      </c>
      <c r="D7" s="406" t="s">
        <v>133</v>
      </c>
      <c r="E7" s="406" t="s">
        <v>133</v>
      </c>
      <c r="F7" s="380">
        <f t="shared" si="0"/>
        <v>127302679</v>
      </c>
      <c r="G7" s="381">
        <v>97360179</v>
      </c>
    </row>
    <row r="8" spans="1:7" ht="19.5" customHeight="1" x14ac:dyDescent="0.15">
      <c r="A8" s="252" t="s">
        <v>561</v>
      </c>
      <c r="B8" s="380">
        <v>135633867</v>
      </c>
      <c r="C8" s="406" t="s">
        <v>133</v>
      </c>
      <c r="D8" s="406" t="s">
        <v>133</v>
      </c>
      <c r="E8" s="406" t="s">
        <v>133</v>
      </c>
      <c r="F8" s="380">
        <f t="shared" si="0"/>
        <v>135633867</v>
      </c>
      <c r="G8" s="381">
        <v>135633867</v>
      </c>
    </row>
    <row r="9" spans="1:7" ht="19.5" customHeight="1" x14ac:dyDescent="0.15">
      <c r="A9" s="253" t="s">
        <v>562</v>
      </c>
      <c r="B9" s="380">
        <v>2141467</v>
      </c>
      <c r="C9" s="406" t="s">
        <v>133</v>
      </c>
      <c r="D9" s="406" t="s">
        <v>133</v>
      </c>
      <c r="E9" s="406" t="s">
        <v>133</v>
      </c>
      <c r="F9" s="380">
        <f t="shared" si="0"/>
        <v>2141467</v>
      </c>
      <c r="G9" s="381">
        <v>2141467</v>
      </c>
    </row>
    <row r="10" spans="1:7" ht="19.5" customHeight="1" x14ac:dyDescent="0.15">
      <c r="A10" s="252" t="s">
        <v>563</v>
      </c>
      <c r="B10" s="380">
        <v>31334236</v>
      </c>
      <c r="C10" s="406" t="s">
        <v>133</v>
      </c>
      <c r="D10" s="406" t="s">
        <v>133</v>
      </c>
      <c r="E10" s="406" t="s">
        <v>133</v>
      </c>
      <c r="F10" s="380">
        <f t="shared" si="0"/>
        <v>31334236</v>
      </c>
      <c r="G10" s="381">
        <v>31334236</v>
      </c>
    </row>
    <row r="11" spans="1:7" ht="19.5" customHeight="1" x14ac:dyDescent="0.15">
      <c r="A11" s="253" t="s">
        <v>564</v>
      </c>
      <c r="B11" s="380">
        <v>89878674</v>
      </c>
      <c r="C11" s="406" t="s">
        <v>133</v>
      </c>
      <c r="D11" s="406" t="s">
        <v>133</v>
      </c>
      <c r="E11" s="406" t="s">
        <v>133</v>
      </c>
      <c r="F11" s="380">
        <f t="shared" si="0"/>
        <v>89878674</v>
      </c>
      <c r="G11" s="381">
        <v>89878674</v>
      </c>
    </row>
    <row r="12" spans="1:7" ht="19.5" customHeight="1" x14ac:dyDescent="0.15">
      <c r="A12" s="253" t="s">
        <v>565</v>
      </c>
      <c r="B12" s="380">
        <v>13749318</v>
      </c>
      <c r="C12" s="406" t="s">
        <v>133</v>
      </c>
      <c r="D12" s="406" t="s">
        <v>133</v>
      </c>
      <c r="E12" s="406" t="s">
        <v>133</v>
      </c>
      <c r="F12" s="380">
        <f t="shared" si="0"/>
        <v>13749318</v>
      </c>
      <c r="G12" s="381">
        <v>13749318</v>
      </c>
    </row>
    <row r="13" spans="1:7" ht="19.5" customHeight="1" x14ac:dyDescent="0.15">
      <c r="A13" s="253" t="s">
        <v>566</v>
      </c>
      <c r="B13" s="380">
        <v>180952601</v>
      </c>
      <c r="C13" s="406" t="s">
        <v>133</v>
      </c>
      <c r="D13" s="406" t="s">
        <v>133</v>
      </c>
      <c r="E13" s="406" t="s">
        <v>133</v>
      </c>
      <c r="F13" s="380">
        <f t="shared" si="0"/>
        <v>180952601</v>
      </c>
      <c r="G13" s="381">
        <v>180952601</v>
      </c>
    </row>
    <row r="14" spans="1:7" ht="19.5" customHeight="1" x14ac:dyDescent="0.15">
      <c r="A14" s="252" t="s">
        <v>567</v>
      </c>
      <c r="B14" s="380">
        <v>37381372</v>
      </c>
      <c r="C14" s="406" t="s">
        <v>133</v>
      </c>
      <c r="D14" s="406" t="s">
        <v>133</v>
      </c>
      <c r="E14" s="406" t="s">
        <v>133</v>
      </c>
      <c r="F14" s="380">
        <f t="shared" si="0"/>
        <v>37381372</v>
      </c>
      <c r="G14" s="381">
        <v>37381372</v>
      </c>
    </row>
    <row r="15" spans="1:7" ht="19.5" customHeight="1" x14ac:dyDescent="0.15">
      <c r="A15" s="253" t="s">
        <v>568</v>
      </c>
      <c r="B15" s="380">
        <v>126778540</v>
      </c>
      <c r="C15" s="406" t="s">
        <v>133</v>
      </c>
      <c r="D15" s="406" t="s">
        <v>133</v>
      </c>
      <c r="E15" s="406" t="s">
        <v>133</v>
      </c>
      <c r="F15" s="380">
        <f t="shared" si="0"/>
        <v>126778540</v>
      </c>
      <c r="G15" s="381">
        <v>126778540</v>
      </c>
    </row>
    <row r="16" spans="1:7" ht="19.5" customHeight="1" x14ac:dyDescent="0.15">
      <c r="A16" s="253" t="s">
        <v>569</v>
      </c>
      <c r="B16" s="380">
        <v>189472672</v>
      </c>
      <c r="C16" s="406" t="s">
        <v>133</v>
      </c>
      <c r="D16" s="406" t="s">
        <v>133</v>
      </c>
      <c r="E16" s="406" t="s">
        <v>133</v>
      </c>
      <c r="F16" s="380">
        <f t="shared" si="0"/>
        <v>189472672</v>
      </c>
      <c r="G16" s="381">
        <v>89472672</v>
      </c>
    </row>
    <row r="17" spans="1:7" ht="19.5" customHeight="1" x14ac:dyDescent="0.15">
      <c r="A17" s="253" t="s">
        <v>571</v>
      </c>
      <c r="B17" s="380">
        <v>96884352</v>
      </c>
      <c r="C17" s="406" t="s">
        <v>133</v>
      </c>
      <c r="D17" s="407">
        <v>7229000</v>
      </c>
      <c r="E17" s="406" t="s">
        <v>133</v>
      </c>
      <c r="F17" s="380">
        <f t="shared" si="0"/>
        <v>104113352</v>
      </c>
      <c r="G17" s="381">
        <v>104113352</v>
      </c>
    </row>
    <row r="18" spans="1:7" ht="19.5" customHeight="1" x14ac:dyDescent="0.15">
      <c r="A18" s="253" t="s">
        <v>572</v>
      </c>
      <c r="B18" s="380">
        <v>67320000</v>
      </c>
      <c r="C18" s="406" t="s">
        <v>133</v>
      </c>
      <c r="D18" s="280" t="s">
        <v>83</v>
      </c>
      <c r="E18" s="406" t="s">
        <v>133</v>
      </c>
      <c r="F18" s="380">
        <f>SUM(B18:E18)</f>
        <v>67320000</v>
      </c>
      <c r="G18" s="381">
        <v>67320000</v>
      </c>
    </row>
    <row r="19" spans="1:7" ht="19.5" customHeight="1" x14ac:dyDescent="0.15">
      <c r="A19" s="253" t="s">
        <v>570</v>
      </c>
      <c r="B19" s="381">
        <v>12849160</v>
      </c>
      <c r="C19" s="408" t="s">
        <v>133</v>
      </c>
      <c r="D19" s="408" t="s">
        <v>133</v>
      </c>
      <c r="E19" s="406" t="s">
        <v>133</v>
      </c>
      <c r="F19" s="380">
        <f t="shared" si="0"/>
        <v>12849160</v>
      </c>
      <c r="G19" s="381">
        <v>12005160</v>
      </c>
    </row>
    <row r="20" spans="1:7" ht="19.5" customHeight="1" x14ac:dyDescent="0.15">
      <c r="A20" s="253" t="s">
        <v>573</v>
      </c>
      <c r="B20" s="380">
        <v>95274788</v>
      </c>
      <c r="C20" s="408" t="s">
        <v>133</v>
      </c>
      <c r="D20" s="408" t="s">
        <v>133</v>
      </c>
      <c r="E20" s="408" t="s">
        <v>133</v>
      </c>
      <c r="F20" s="380">
        <f t="shared" si="0"/>
        <v>95274788</v>
      </c>
      <c r="G20" s="381">
        <v>115274788</v>
      </c>
    </row>
    <row r="21" spans="1:7" ht="19.5" customHeight="1" x14ac:dyDescent="0.15">
      <c r="A21" s="253" t="s">
        <v>613</v>
      </c>
      <c r="B21" s="380">
        <v>58078646</v>
      </c>
      <c r="C21" s="408" t="s">
        <v>133</v>
      </c>
      <c r="D21" s="408" t="s">
        <v>133</v>
      </c>
      <c r="E21" s="408" t="s">
        <v>133</v>
      </c>
      <c r="F21" s="380">
        <f t="shared" si="0"/>
        <v>58078646</v>
      </c>
      <c r="G21" s="381">
        <v>58078646</v>
      </c>
    </row>
    <row r="22" spans="1:7" ht="19.5" customHeight="1" x14ac:dyDescent="0.15">
      <c r="A22" s="253" t="s">
        <v>574</v>
      </c>
      <c r="B22" s="381">
        <v>236485206</v>
      </c>
      <c r="C22" s="408" t="s">
        <v>133</v>
      </c>
      <c r="D22" s="408" t="s">
        <v>133</v>
      </c>
      <c r="E22" s="408" t="s">
        <v>133</v>
      </c>
      <c r="F22" s="380">
        <f t="shared" si="0"/>
        <v>236485206</v>
      </c>
      <c r="G22" s="381">
        <v>236485206</v>
      </c>
    </row>
    <row r="23" spans="1:7" ht="19.5" customHeight="1" x14ac:dyDescent="0.15">
      <c r="A23" s="253" t="s">
        <v>575</v>
      </c>
      <c r="B23" s="380">
        <v>470355</v>
      </c>
      <c r="C23" s="408" t="s">
        <v>133</v>
      </c>
      <c r="D23" s="408" t="s">
        <v>133</v>
      </c>
      <c r="E23" s="408" t="s">
        <v>133</v>
      </c>
      <c r="F23" s="380">
        <f t="shared" si="0"/>
        <v>470355</v>
      </c>
      <c r="G23" s="381">
        <v>470355</v>
      </c>
    </row>
    <row r="24" spans="1:7" ht="19.5" customHeight="1" x14ac:dyDescent="0.15">
      <c r="A24" s="247" t="s">
        <v>5</v>
      </c>
      <c r="B24" s="380">
        <f>SUM(B4:B23)</f>
        <v>2640176863</v>
      </c>
      <c r="C24" s="380">
        <f t="shared" ref="C24:G24" si="1">SUM(C4:C23)</f>
        <v>0</v>
      </c>
      <c r="D24" s="380">
        <f t="shared" si="1"/>
        <v>7229000</v>
      </c>
      <c r="E24" s="380">
        <f t="shared" si="1"/>
        <v>0</v>
      </c>
      <c r="F24" s="380">
        <f t="shared" si="1"/>
        <v>2647405863</v>
      </c>
      <c r="G24" s="381">
        <f t="shared" si="1"/>
        <v>2445383363</v>
      </c>
    </row>
    <row r="25" spans="1:7" ht="15" customHeight="1" x14ac:dyDescent="0.15">
      <c r="A25" s="248"/>
      <c r="B25" s="249"/>
      <c r="C25" s="249"/>
      <c r="D25" s="249"/>
      <c r="E25" s="249"/>
      <c r="F25" s="249"/>
      <c r="G25" s="249"/>
    </row>
    <row r="26" spans="1:7" ht="15" customHeight="1" x14ac:dyDescent="0.15">
      <c r="A26" s="250"/>
      <c r="B26" s="250"/>
      <c r="C26" s="250"/>
      <c r="D26" s="250"/>
      <c r="E26" s="250"/>
      <c r="F26" s="250"/>
      <c r="G26" s="250"/>
    </row>
    <row r="30" spans="1:7" ht="15" customHeight="1" x14ac:dyDescent="0.15">
      <c r="B30" s="251"/>
    </row>
  </sheetData>
  <phoneticPr fontId="3"/>
  <pageMargins left="0.59055118110236227" right="0.59055118110236227" top="0.6692913385826772" bottom="0.59055118110236227" header="0.31496062992125984" footer="0.39370078740157483"/>
  <pageSetup paperSize="9" scale="94" orientation="landscape" r:id="rId1"/>
  <headerFoot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9"/>
  <sheetViews>
    <sheetView workbookViewId="0">
      <selection activeCell="B31" sqref="B31"/>
    </sheetView>
  </sheetViews>
  <sheetFormatPr defaultColWidth="8.875" defaultRowHeight="13.5" x14ac:dyDescent="0.15"/>
  <cols>
    <col min="1" max="1" width="39.5" style="256" customWidth="1"/>
    <col min="2" max="6" width="19.875" style="256" customWidth="1"/>
    <col min="7" max="16384" width="8.875" style="256"/>
  </cols>
  <sheetData>
    <row r="1" spans="1:6" ht="19.5" customHeight="1" x14ac:dyDescent="0.15">
      <c r="A1" s="261" t="s">
        <v>576</v>
      </c>
      <c r="B1" s="261"/>
      <c r="C1" s="261"/>
      <c r="D1" s="261"/>
      <c r="E1" s="261"/>
      <c r="F1" s="225" t="s">
        <v>535</v>
      </c>
    </row>
    <row r="2" spans="1:6" ht="19.5" customHeight="1" x14ac:dyDescent="0.15">
      <c r="F2" s="255" t="s">
        <v>481</v>
      </c>
    </row>
    <row r="3" spans="1:6" ht="19.5" customHeight="1" x14ac:dyDescent="0.15">
      <c r="A3" s="500" t="s">
        <v>479</v>
      </c>
      <c r="B3" s="500" t="s">
        <v>219</v>
      </c>
      <c r="C3" s="500"/>
      <c r="D3" s="500" t="s">
        <v>234</v>
      </c>
      <c r="E3" s="500"/>
      <c r="F3" s="499" t="s">
        <v>482</v>
      </c>
    </row>
    <row r="4" spans="1:6" ht="27" customHeight="1" x14ac:dyDescent="0.15">
      <c r="A4" s="500"/>
      <c r="B4" s="257" t="s">
        <v>480</v>
      </c>
      <c r="C4" s="258" t="s">
        <v>483</v>
      </c>
      <c r="D4" s="257" t="s">
        <v>480</v>
      </c>
      <c r="E4" s="258" t="s">
        <v>483</v>
      </c>
      <c r="F4" s="500"/>
    </row>
    <row r="5" spans="1:6" ht="19.5" customHeight="1" x14ac:dyDescent="0.15">
      <c r="A5" s="365" t="s">
        <v>577</v>
      </c>
      <c r="B5" s="260">
        <v>55857</v>
      </c>
      <c r="C5" s="405" t="s">
        <v>133</v>
      </c>
      <c r="D5" s="405" t="s">
        <v>133</v>
      </c>
      <c r="E5" s="405" t="s">
        <v>133</v>
      </c>
      <c r="F5" s="260">
        <f>B5</f>
        <v>55857</v>
      </c>
    </row>
    <row r="6" spans="1:6" ht="19.5" customHeight="1" x14ac:dyDescent="0.15">
      <c r="A6" s="365" t="s">
        <v>578</v>
      </c>
      <c r="B6" s="260">
        <v>30000</v>
      </c>
      <c r="C6" s="405" t="s">
        <v>133</v>
      </c>
      <c r="D6" s="405" t="s">
        <v>133</v>
      </c>
      <c r="E6" s="405" t="s">
        <v>133</v>
      </c>
      <c r="F6" s="260">
        <f t="shared" ref="F6:F8" si="0">B6</f>
        <v>30000</v>
      </c>
    </row>
    <row r="7" spans="1:6" ht="19.5" customHeight="1" x14ac:dyDescent="0.15">
      <c r="A7" s="365" t="s">
        <v>579</v>
      </c>
      <c r="B7" s="260">
        <v>17485</v>
      </c>
      <c r="C7" s="405" t="s">
        <v>133</v>
      </c>
      <c r="D7" s="405" t="s">
        <v>133</v>
      </c>
      <c r="E7" s="405" t="s">
        <v>133</v>
      </c>
      <c r="F7" s="260">
        <f t="shared" si="0"/>
        <v>17485</v>
      </c>
    </row>
    <row r="8" spans="1:6" ht="19.5" customHeight="1" x14ac:dyDescent="0.15">
      <c r="A8" s="365" t="s">
        <v>580</v>
      </c>
      <c r="B8" s="260">
        <v>6000</v>
      </c>
      <c r="C8" s="405" t="s">
        <v>133</v>
      </c>
      <c r="D8" s="405" t="s">
        <v>133</v>
      </c>
      <c r="E8" s="405" t="s">
        <v>133</v>
      </c>
      <c r="F8" s="260">
        <f t="shared" si="0"/>
        <v>6000</v>
      </c>
    </row>
    <row r="9" spans="1:6" ht="19.5" customHeight="1" x14ac:dyDescent="0.15">
      <c r="A9" s="259" t="s">
        <v>253</v>
      </c>
      <c r="B9" s="260">
        <f>SUM(B5:B8)</f>
        <v>109342</v>
      </c>
      <c r="C9" s="260">
        <f>SUM(C5:C8)</f>
        <v>0</v>
      </c>
      <c r="D9" s="260">
        <f t="shared" ref="D9:E9" si="1">SUM(D5:D8)</f>
        <v>0</v>
      </c>
      <c r="E9" s="260">
        <f t="shared" si="1"/>
        <v>0</v>
      </c>
      <c r="F9" s="260">
        <f>SUM(F5:F8)</f>
        <v>109342</v>
      </c>
    </row>
  </sheetData>
  <mergeCells count="4">
    <mergeCell ref="F3:F4"/>
    <mergeCell ref="A3:A4"/>
    <mergeCell ref="B3:C3"/>
    <mergeCell ref="D3:E3"/>
  </mergeCells>
  <phoneticPr fontId="3"/>
  <pageMargins left="0.59055118110236227" right="0.59055118110236227" top="0.6692913385826772" bottom="0.59055118110236227" header="0.31496062992125984" footer="0.39370078740157483"/>
  <pageSetup paperSize="9" scale="98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25</vt:i4>
      </vt:variant>
    </vt:vector>
  </HeadingPairs>
  <TitlesOfParts>
    <vt:vector size="44" baseType="lpstr">
      <vt:lpstr>貸借対照表</vt:lpstr>
      <vt:lpstr>純資産変動計算書</vt:lpstr>
      <vt:lpstr>行政コスト計算書</vt:lpstr>
      <vt:lpstr>資金収支計算書</vt:lpstr>
      <vt:lpstr>有形固定資産の明細 </vt:lpstr>
      <vt:lpstr>有形固定資産に係る行政目的別の明細 </vt:lpstr>
      <vt:lpstr>投資及び出資金の明細</vt:lpstr>
      <vt:lpstr>基金</vt:lpstr>
      <vt:lpstr>貸付金</vt:lpstr>
      <vt:lpstr>長期延滞債権 </vt:lpstr>
      <vt:lpstr>未収金 </vt:lpstr>
      <vt:lpstr>地方債（借入先別）</vt:lpstr>
      <vt:lpstr>地方債（利率別など）</vt:lpstr>
      <vt:lpstr>引当金</vt:lpstr>
      <vt:lpstr>補助金</vt:lpstr>
      <vt:lpstr>財源明細</vt:lpstr>
      <vt:lpstr>財源情報明細</vt:lpstr>
      <vt:lpstr>資金明細</vt:lpstr>
      <vt:lpstr>財源会計テンプレート</vt:lpstr>
      <vt:lpstr>引当金!ColumnEnd</vt:lpstr>
      <vt:lpstr>基金!ColumnEnd</vt:lpstr>
      <vt:lpstr>財源情報明細!ColumnEnd</vt:lpstr>
      <vt:lpstr>財源明細!ColumnEnd</vt:lpstr>
      <vt:lpstr>資金明細!ColumnEnd</vt:lpstr>
      <vt:lpstr>補助金!ColumnEnd</vt:lpstr>
      <vt:lpstr>引当金!End</vt:lpstr>
      <vt:lpstr>基金!End</vt:lpstr>
      <vt:lpstr>財源情報明細!End</vt:lpstr>
      <vt:lpstr>資金明細!End</vt:lpstr>
      <vt:lpstr>補助金!End</vt:lpstr>
      <vt:lpstr>行政コスト計算書!Print_Area</vt:lpstr>
      <vt:lpstr>財源会計テンプレート!Print_Area</vt:lpstr>
      <vt:lpstr>財源情報明細!Print_Area</vt:lpstr>
      <vt:lpstr>資金収支計算書!Print_Area</vt:lpstr>
      <vt:lpstr>純資産変動計算書!Print_Area</vt:lpstr>
      <vt:lpstr>貸借対照表!Print_Area</vt:lpstr>
      <vt:lpstr>'長期延滞債権 '!Print_Area</vt:lpstr>
      <vt:lpstr>'未収金 '!Print_Area</vt:lpstr>
      <vt:lpstr>財源明細!Print_Titles</vt:lpstr>
      <vt:lpstr>引当金!Start</vt:lpstr>
      <vt:lpstr>基金!Start</vt:lpstr>
      <vt:lpstr>財源情報明細!Start</vt:lpstr>
      <vt:lpstr>財源明細!Start</vt:lpstr>
      <vt:lpstr>補助金!Start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2020-09-27T06:22:52Z</dcterms:created>
  <dcterms:modified xsi:type="dcterms:W3CDTF">2026-02-12T00:30:32Z</dcterms:modified>
</cp:coreProperties>
</file>